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 TRIMESTRE 2023\"/>
    </mc:Choice>
  </mc:AlternateContent>
  <bookViews>
    <workbookView xWindow="0" yWindow="0" windowWidth="23040" windowHeight="9530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110" i="62" l="1"/>
  <c r="D110" i="62"/>
  <c r="D109" i="62" s="1"/>
  <c r="D107" i="62"/>
  <c r="D106" i="62" s="1"/>
  <c r="C107" i="62"/>
  <c r="C106" i="62" s="1"/>
  <c r="D101" i="62"/>
  <c r="D100" i="62" s="1"/>
  <c r="C101" i="62"/>
  <c r="C100" i="62"/>
  <c r="D49" i="62"/>
  <c r="C49" i="62"/>
  <c r="D20" i="62"/>
  <c r="C20" i="62"/>
  <c r="D112" i="62"/>
  <c r="C112" i="62"/>
  <c r="C109" i="62"/>
  <c r="D94" i="62"/>
  <c r="C94" i="62"/>
  <c r="D37" i="62"/>
  <c r="D28" i="62"/>
  <c r="D43" i="62"/>
  <c r="D60" i="62"/>
  <c r="C60" i="62"/>
  <c r="D58" i="62"/>
  <c r="D51" i="62" s="1"/>
  <c r="C58" i="62"/>
  <c r="D56" i="62"/>
  <c r="C56" i="62"/>
  <c r="D54" i="62"/>
  <c r="C54" i="62"/>
  <c r="D52" i="62"/>
  <c r="C52" i="62"/>
  <c r="C51" i="62"/>
  <c r="C48" i="62" s="1"/>
  <c r="C122" i="62" s="1"/>
  <c r="D92" i="62"/>
  <c r="D91" i="62" s="1"/>
  <c r="F34" i="65"/>
  <c r="C96" i="59"/>
  <c r="D123" i="59"/>
  <c r="D122" i="59"/>
  <c r="D121" i="59"/>
  <c r="D119" i="59"/>
  <c r="D118" i="59"/>
  <c r="D117" i="59"/>
  <c r="D116" i="59"/>
  <c r="D115" i="59"/>
  <c r="D114" i="59"/>
  <c r="D113" i="59"/>
  <c r="D112" i="59"/>
  <c r="D111" i="59"/>
  <c r="D110" i="59" s="1"/>
  <c r="C204" i="60"/>
  <c r="D15" i="62"/>
  <c r="C15" i="62"/>
  <c r="C41" i="59"/>
  <c r="C32" i="59"/>
  <c r="C9" i="60"/>
  <c r="C8" i="60" s="1"/>
  <c r="C92" i="62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s="1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D63" i="62" s="1"/>
  <c r="C82" i="62"/>
  <c r="D76" i="62"/>
  <c r="C76" i="62"/>
  <c r="D73" i="62"/>
  <c r="C73" i="62"/>
  <c r="D64" i="62"/>
  <c r="C64" i="62"/>
  <c r="C63" i="62" s="1"/>
  <c r="C37" i="62"/>
  <c r="C28" i="62"/>
  <c r="C25" i="61"/>
  <c r="C21" i="61"/>
  <c r="C16" i="61"/>
  <c r="C87" i="60"/>
  <c r="C85" i="60"/>
  <c r="C83" i="60"/>
  <c r="C77" i="60"/>
  <c r="C74" i="60"/>
  <c r="C73" i="60" s="1"/>
  <c r="C65" i="60"/>
  <c r="C58" i="60" s="1"/>
  <c r="C59" i="60"/>
  <c r="C46" i="60"/>
  <c r="C37" i="60"/>
  <c r="C34" i="60"/>
  <c r="C28" i="60"/>
  <c r="C25" i="60"/>
  <c r="C19" i="60"/>
  <c r="C43" i="62"/>
  <c r="C146" i="59"/>
  <c r="C134" i="59"/>
  <c r="C127" i="59"/>
  <c r="G120" i="59"/>
  <c r="F120" i="59"/>
  <c r="E120" i="59"/>
  <c r="D120" i="59"/>
  <c r="C120" i="59"/>
  <c r="G110" i="59"/>
  <c r="F110" i="59"/>
  <c r="E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/>
  <c r="C7" i="64"/>
  <c r="C15" i="63"/>
  <c r="C7" i="63"/>
  <c r="C20" i="63" s="1"/>
  <c r="C37" i="64"/>
  <c r="D48" i="62" l="1"/>
  <c r="D122" i="62" s="1"/>
  <c r="C185" i="60"/>
  <c r="C127" i="60"/>
  <c r="C170" i="60"/>
  <c r="C98" i="60" l="1"/>
  <c r="D187" i="60" s="1"/>
  <c r="D143" i="60"/>
  <c r="D212" i="60"/>
  <c r="D120" i="60"/>
  <c r="D178" i="60"/>
  <c r="D126" i="60"/>
  <c r="D205" i="60"/>
  <c r="D192" i="60"/>
  <c r="D117" i="60"/>
  <c r="D198" i="60"/>
  <c r="D182" i="60"/>
  <c r="D183" i="60"/>
  <c r="D139" i="60"/>
  <c r="D116" i="60"/>
  <c r="D122" i="60"/>
  <c r="D201" i="60"/>
  <c r="D129" i="60"/>
  <c r="D104" i="60"/>
  <c r="D146" i="60"/>
  <c r="D108" i="60"/>
  <c r="D215" i="60"/>
  <c r="D196" i="60"/>
  <c r="D169" i="60"/>
  <c r="D118" i="60"/>
  <c r="D131" i="60"/>
  <c r="D175" i="60"/>
  <c r="D141" i="60"/>
  <c r="D176" i="60"/>
  <c r="D210" i="60"/>
  <c r="D158" i="60"/>
  <c r="D114" i="60"/>
  <c r="D113" i="60"/>
  <c r="D149" i="60"/>
  <c r="D100" i="60"/>
  <c r="D186" i="60"/>
  <c r="D207" i="60"/>
  <c r="D163" i="60"/>
  <c r="D119" i="60"/>
  <c r="D133" i="60"/>
  <c r="D206" i="60"/>
  <c r="D154" i="60"/>
  <c r="D110" i="60"/>
  <c r="D181" i="60"/>
  <c r="D105" i="60"/>
  <c r="D148" i="60"/>
  <c r="D195" i="60"/>
  <c r="D150" i="60"/>
  <c r="D216" i="60"/>
  <c r="D167" i="60"/>
  <c r="D172" i="60"/>
  <c r="D203" i="60"/>
  <c r="D159" i="60"/>
  <c r="D115" i="60"/>
  <c r="D125" i="60"/>
  <c r="D152" i="60"/>
  <c r="D202" i="60"/>
  <c r="D106" i="60"/>
  <c r="D173" i="60"/>
  <c r="D140" i="60"/>
  <c r="D107" i="60"/>
  <c r="D191" i="60"/>
  <c r="D103" i="60"/>
  <c r="D136" i="60"/>
  <c r="D130" i="60"/>
  <c r="D213" i="60"/>
  <c r="D200" i="60"/>
  <c r="D161" i="60"/>
  <c r="D128" i="60"/>
  <c r="D184" i="60"/>
  <c r="D171" i="60"/>
  <c r="D135" i="60"/>
  <c r="D162" i="60"/>
  <c r="D197" i="60"/>
  <c r="D157" i="60"/>
  <c r="D199" i="60"/>
  <c r="D155" i="60"/>
  <c r="D111" i="60"/>
  <c r="D109" i="60"/>
  <c r="D144" i="60"/>
  <c r="D194" i="60"/>
  <c r="D138" i="60"/>
  <c r="D102" i="60"/>
  <c r="D165" i="60"/>
  <c r="D208" i="60"/>
  <c r="D132" i="60"/>
  <c r="D142" i="60"/>
  <c r="D164" i="60"/>
  <c r="D99" i="60"/>
  <c r="D147" i="60"/>
  <c r="D101" i="60"/>
  <c r="D190" i="60"/>
  <c r="D153" i="60"/>
  <c r="D124" i="60"/>
  <c r="D137" i="60"/>
  <c r="D180" i="60"/>
  <c r="D188" i="60"/>
  <c r="D204" i="60"/>
  <c r="D185" i="60"/>
  <c r="D214" i="60"/>
  <c r="D174" i="60"/>
  <c r="D177" i="60"/>
  <c r="D151" i="60"/>
  <c r="D127" i="60"/>
  <c r="D160" i="60"/>
  <c r="D170" i="60"/>
  <c r="D134" i="60" l="1"/>
  <c r="D168" i="60"/>
  <c r="D156" i="60"/>
  <c r="D123" i="60"/>
  <c r="D121" i="60"/>
  <c r="D166" i="60"/>
  <c r="D112" i="60"/>
  <c r="D209" i="60"/>
  <c r="D189" i="60"/>
  <c r="D211" i="60"/>
  <c r="D179" i="60"/>
  <c r="D193" i="60"/>
  <c r="D145" i="60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Cecilia Figueroa Ramirez</author>
  </authors>
  <commentList>
    <comment ref="B111" authorId="0" shapeId="8193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139700</xdr:colOff>
                <xdr:row>109</xdr:row>
                <xdr:rowOff>63500</xdr:rowOff>
              </from>
              <to>
                <xdr:col>3</xdr:col>
                <xdr:colOff>596900</xdr:colOff>
                <xdr:row>114</xdr:row>
                <xdr:rowOff>152400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<sst xmlns="http://purl.oclc.org/ooxml/spreadsheetml/main" count="936" uniqueCount="664">
  <si>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</si>
  <si>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</si>
  <si>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</si>
  <si>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</si>
  <si>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</si>
  <si>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</si>
  <si>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</si>
  <si>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</si>
  <si>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</si>
  <si>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</si>
  <si>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</si>
  <si>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</si>
  <si>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</si>
  <si>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</si>
  <si>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</si>
  <si>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</si>
  <si>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</si>
  <si>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</si>
  <si>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</si>
  <si>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</si>
  <si>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</si>
  <si>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</si>
  <si>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</si>
  <si>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</si>
  <si>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</si>
  <si>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</si>
  <si>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</si>
  <si>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</si>
  <si>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</si>
  <si>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</si>
  <si>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</si>
  <si>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</si>
  <si>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</si>
  <si>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</si>
  <si>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</si>
  <si>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</si>
  <si>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</si>
  <si>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</si>
  <si>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</si>
  <si>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</si>
  <si>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</si>
  <si>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</si>
  <si>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</si>
  <si>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</si>
  <si>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</si>
  <si>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</si>
  <si>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</si>
  <si>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</si>
  <si>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</si>
  <si>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</si>
  <si>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</si>
  <si>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</si>
  <si>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</si>
  <si>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</si>
  <si>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</si>
  <si>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</si>
  <si>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</si>
  <si>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</si>
  <si>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</si>
  <si>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</si>
  <si>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</si>
  <si>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</si>
  <si>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</si>
  <si>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</si>
  <si>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</si>
  <si>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</si>
  <si>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</si>
  <si>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</si>
  <si>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</si>
  <si>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</si>
  <si>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</si>
  <si>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</si>
  <si>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</si>
  <si>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</si>
  <si>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</si>
  <si>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</si>
  <si>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</si>
  <si>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</si>
  <si>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</si>
  <si>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</si>
  <si>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</si>
  <si>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</si>
  <si>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</si>
  <si>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</si>
  <si>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</si>
  <si>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</si>
  <si>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</si>
  <si>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</si>
  <si>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</si>
  <si>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</si>
  <si>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</si>
  <si>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</si>
  <si>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</si>
  <si>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</si>
  <si>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</si>
  <si>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</si>
  <si>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</si>
  <si>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</si>
  <si>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</si>
  <si>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</si>
  <si>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</si>
  <si>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</si>
  <si>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</si>
  <si>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</si>
  <si>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</si>
  <si>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</si>
  <si>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</si>
  <si>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</si>
  <si>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</si>
  <si>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</si>
  <si>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</si>
  <si>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</si>
  <si>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</si>
  <si>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</si>
  <si>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</si>
  <si>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</si>
  <si>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</si>
  <si>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</si>
  <si>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</si>
  <si>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</si>
  <si>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</si>
  <si>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</si>
  <si>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</si>
  <si>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</si>
  <si>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</si>
  <si>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</si>
  <si>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</si>
  <si>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</si>
  <si>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</si>
  <si>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</si>
  <si>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</si>
  <si>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</si>
  <si>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</si>
  <si>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</si>
  <si>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</si>
  <si>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</si>
  <si>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</si>
  <si>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</si>
  <si>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</si>
  <si>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</si>
  <si>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</si>
  <si>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</si>
  <si>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</si>
  <si>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</si>
  <si>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</si>
  <si>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</si>
  <si>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</si>
  <si>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</si>
  <si>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</si>
  <si>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</si>
  <si>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</si>
  <si>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</si>
  <si>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</si>
  <si>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</si>
  <si>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</si>
  <si>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</si>
  <si>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</si>
  <si>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</si>
  <si>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</si>
  <si>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</si>
  <si>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</si>
  <si>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</si>
  <si>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</si>
  <si>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</si>
  <si>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</si>
  <si>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</si>
  <si>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</si>
  <si>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</si>
  <si>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</si>
  <si>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</si>
  <si>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</si>
  <si>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</si>
  <si>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</si>
  <si>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</si>
  <si>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</si>
  <si>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</si>
  <si>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</si>
  <si>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</si>
  <si>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</si>
  <si>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</si>
  <si>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</si>
  <si>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</si>
  <si>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</si>
  <si>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</si>
  <si>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</si>
  <si>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</si>
  <si>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</si>
  <si>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</si>
  <si>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</si>
  <si>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</si>
  <si>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</si>
  <si>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</si>
  <si>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</si>
  <si>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</si>
  <si>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</si>
  <si>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</si>
  <si>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</si>
  <si>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</si>
  <si>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</si>
  <si>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</si>
  <si>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</si>
  <si>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</si>
  <si>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</si>
  <si>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</si>
  <si>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</si>
  <si>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</si>
  <si>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</si>
  <si>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</si>
  <si>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</si>
  <si>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</si>
  <si>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</si>
  <si>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</si>
  <si>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</si>
  <si>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</si>
  <si>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</si>
  <si>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</si>
  <si>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</si>
  <si>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</si>
  <si>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</si>
  <si>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</si>
  <si>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</si>
  <si>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</si>
  <si>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</si>
  <si>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</si>
  <si>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</si>
  <si>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</si>
  <si>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</si>
  <si>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</si>
  <si>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</si>
  <si>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</si>
  <si>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</si>
  <si>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</si>
  <si>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</si>
  <si>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</si>
  <si>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</si>
  <si>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</si>
  <si>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</si>
  <si>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</si>
  <si>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</si>
  <si>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</si>
  <si>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</si>
  <si>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</si>
  <si>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</si>
  <si>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</si>
  <si>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</si>
  <si>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</si>
  <si>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</si>
  <si>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</si>
  <si>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</si>
  <si>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</si>
  <si>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</si>
  <si>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</si>
  <si>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</si>
  <si>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</si>
  <si>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</si>
  <si>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</si>
  <si>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</si>
  <si>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</si>
  <si>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</si>
  <si>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</si>
  <si>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</si>
  <si>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</si>
  <si>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</si>
  <si>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</si>
  <si>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</si>
  <si>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</si>
  <si>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</si>
  <si>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</si>
  <si>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</si>
  <si>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</si>
  <si>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</si>
  <si>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</si>
  <si>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</si>
  <si>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</si>
  <si>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</si>
  <si>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</si>
  <si>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</si>
  <si>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</si>
  <si>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</si>
  <si>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</si>
  <si>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</si>
  <si>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</si>
  <si>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</si>
  <si>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</si>
  <si>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</si>
  <si>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</si>
  <si>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</si>
  <si>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</si>
  <si>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</si>
  <si>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</si>
  <si>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</si>
  <si>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</si>
  <si>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</si>
  <si>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</si>
  <si>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</si>
  <si>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</si>
  <si>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</si>
  <si>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</si>
  <si>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</si>
  <si>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</si>
  <si>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</si>
  <si>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</si>
  <si>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</si>
  <si>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</si>
  <si>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</si>
  <si>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</si>
  <si>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</si>
  <si>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</si>
  <si>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</si>
  <si>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</si>
  <si>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</si>
  <si>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</si>
  <si>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</si>
  <si>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</si>
  <si>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</si>
  <si>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</si>
  <si>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</si>
  <si>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</si>
  <si>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</si>
  <si>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</si>
  <si>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</si>
  <si>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</si>
  <si>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</si>
  <si>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</si>
  <si>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</si>
  <si>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</si>
  <si>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</si>
  <si>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</si>
  <si>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</si>
  <si>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</si>
  <si>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</si>
  <si>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</si>
  <si>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</si>
  <si>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</si>
  <si>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</si>
  <si>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</si>
  <si>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</si>
  <si>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</si>
  <si>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</si>
  <si>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</si>
  <si>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</si>
  <si>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</si>
  <si>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</si>
  <si>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</si>
  <si>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</si>
  <si>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</si>
  <si>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</si>
  <si>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</si>
  <si>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</si>
  <si>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</si>
  <si>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</si>
  <si>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</si>
  <si>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</si>
  <si>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</si>
  <si>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</si>
  <si>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</si>
  <si>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</si>
  <si>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</si>
  <si>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</si>
  <si>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</si>
  <si>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</si>
  <si>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</si>
  <si>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</si>
  <si>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</si>
  <si>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</si>
  <si>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</si>
  <si>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</si>
  <si>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</si>
  <si>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</si>
  <si>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</si>
  <si>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</si>
  <si>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</si>
  <si>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</si>
  <si>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</si>
  <si>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</si>
  <si>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</si>
  <si>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</si>
  <si>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</si>
  <si>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</si>
  <si>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</si>
  <si>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</si>
  <si>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</si>
  <si>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</si>
  <si>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</si>
  <si>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</si>
  <si>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</si>
  <si>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</si>
  <si>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</si>
  <si>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</si>
  <si>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</si>
  <si>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</si>
  <si>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</si>
  <si>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</si>
  <si>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</si>
  <si>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</si>
  <si>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</si>
  <si>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</si>
  <si>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</si>
  <si>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</si>
  <si>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</si>
  <si>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</si>
  <si>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</si>
  <si>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</si>
  <si>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</si>
  <si>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</si>
  <si>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</si>
  <si>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</si>
  <si>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</si>
  <si>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</si>
  <si>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</si>
  <si>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</si>
  <si>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</si>
  <si>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</si>
  <si>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</si>
  <si>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</si>
  <si>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</si>
  <si>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</si>
  <si>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</si>
  <si>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</si>
  <si>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</si>
  <si>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</si>
  <si>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</si>
  <si>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</si>
  <si>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</si>
  <si>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</si>
  <si>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</si>
  <si>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</si>
  <si>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</si>
  <si>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</si>
  <si>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</si>
  <si>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</si>
  <si>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</si>
  <si>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</si>
  <si>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</si>
  <si>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</si>
  <si>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</si>
  <si>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</si>
  <si>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</si>
  <si>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</si>
  <si>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</si>
  <si>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</si>
  <si>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</si>
  <si>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</si>
  <si>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</si>
  <si>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</si>
  <si>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</si>
  <si>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</si>
  <si>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</si>
  <si>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</si>
  <si>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</si>
  <si>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</si>
  <si>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</si>
  <si>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</si>
  <si>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</si>
  <si>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</si>
  <si>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</si>
  <si>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</si>
  <si>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</si>
  <si>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</si>
  <si>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</si>
  <si>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</si>
  <si>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</si>
  <si>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</si>
  <si>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</si>
  <si>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</si>
  <si>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</si>
  <si>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</si>
  <si>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</si>
  <si>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</si>
  <si>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</si>
  <si>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</si>
  <si>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</si>
  <si>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</si>
  <si>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</si>
  <si>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</si>
  <si>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</si>
  <si>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</si>
  <si>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</si>
  <si>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</si>
  <si>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</si>
  <si>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</si>
  <si>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</si>
  <si>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</si>
  <si>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</si>
  <si>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</si>
  <si>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</si>
  <si>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</si>
  <si>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</si>
  <si>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</si>
  <si>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</si>
  <si>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</si>
  <si>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</si>
  <si>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</si>
  <si>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</si>
  <si>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</si>
  <si>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</si>
  <si>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</si>
  <si>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</si>
  <si>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</si>
  <si>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</si>
  <si>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</si>
  <si>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</si>
  <si>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</si>
  <si>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</si>
  <si>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</si>
  <si>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</si>
  <si>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</si>
  <si>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</si>
  <si>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</si>
  <si>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</si>
  <si>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</si>
  <si>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</si>
  <si>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</si>
  <si>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</si>
  <si>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</si>
  <si>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</si>
  <si>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</si>
  <si>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</si>
  <si>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</si>
  <si>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</si>
  <si>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</si>
  <si>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</si>
  <si>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</si>
  <si>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</si>
  <si>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</si>
  <si>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</si>
  <si>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</si>
  <si>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</si>
  <si>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</si>
  <si>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</si>
  <si>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</si>
  <si>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</si>
  <si>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</si>
  <si>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</si>
  <si>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</si>
  <si>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</si>
  <si>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</si>
  <si>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</si>
  <si>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</si>
  <si>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</si>
  <si>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</si>
  <si>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</si>
  <si>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</si>
  <si>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</si>
  <si>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</si>
  <si>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</si>
  <si>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</si>
  <si>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</si>
  <si>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</si>
  <si>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</si>
  <si>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</si>
  <si>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</si>
  <si>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</si>
  <si>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</si>
  <si>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</si>
  <si>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</si>
  <si>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</si>
  <si>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</si>
  <si>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</si>
  <si>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</si>
  <si>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</si>
  <si>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</si>
  <si>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</si>
  <si>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</si>
  <si>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</si>
  <si>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</si>
  <si>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</si>
  <si>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</si>
  <si>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</si>
  <si>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</si>
  <si>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</si>
  <si>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</si>
  <si>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</si>
  <si>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</si>
  <si>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</si>
  <si>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</si>
  <si>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</si>
  <si>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</si>
  <si>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</si>
  <si>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</si>
  <si>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</si>
  <si>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</si>
  <si>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</si>
  <si>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</si>
  <si>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</si>
  <si>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</si>
  <si>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</si>
  <si>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</si>
  <si>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</si>
  <si>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</si>
  <si>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</si>
  <si>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</si>
  <si>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</si>
  <si>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</si>
  <si>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</si>
  <si>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</si>
  <si>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</si>
  <si>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</si>
  <si>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</si>
  <si>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</si>
  <si>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</si>
  <si>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</si>
  <si>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</si>
  <si>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</si>
  <si>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</si>
  <si>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</si>
  <si>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</si>
  <si>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</si>
  <si>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</si>
  <si>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</si>
  <si>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</si>
  <si>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</si>
  <si>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</si>
  <si>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</si>
  <si>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</si>
  <si>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</si>
  <si>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</si>
  <si>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</si>
  <si>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</si>
  <si>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</si>
  <si>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</si>
  <si>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</si>
  <si>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</si>
  <si>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</si>
  <si>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</si>
  <si>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</si>
  <si>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</si>
  <si>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</si>
  <si>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</si>
  <si>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</si>
  <si>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</si>
  <si>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</si>
  <si>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</si>
  <si>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</si>
  <si>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</si>
  <si>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</si>
  <si>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</si>
  <si>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</si>
  <si>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</si>
  <si>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</si>
  <si>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</si>
  <si>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</si>
  <si>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</si>
  <si>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</si>
  <si>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</si>
  <si>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</si>
  <si>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</si>
  <si>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</si>
  <si>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</si>
  <si>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</si>
  <si>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</si>
  <si>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</si>
  <si>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</si>
  <si>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</si>
  <si>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</si>
  <si>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</si>
  <si>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</si>
  <si>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</si>
  <si>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</si>
  <si>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</si>
  <si>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</si>
  <si>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</si>
  <si>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para el Desarrollo Integral de la Familia de Silao de la Victoria</t>
  </si>
  <si>
    <t>Correspondiente del 1 de Enero 31 de Marzo de 2023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</si>
</sst>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start/>
      <end/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0">
    <xf numFmtId="0" fontId="0" fillId="0" borderId="0"/>
    <xf numFmtId="0" fontId="1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4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95">
    <xf numFmtId="0" fontId="0" fillId="0" borderId="0" xfId="0"/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3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4" fillId="0" borderId="0" xfId="0" applyFont="1" applyAlignment="1">
      <alignment vertical="top"/>
    </xf>
    <xf numFmtId="0" fontId="16" fillId="2" borderId="0" xfId="11" applyFont="1" applyFill="1" applyAlignment="1">
      <alignment horizontal="right" vertical="center"/>
    </xf>
    <xf numFmtId="0" fontId="17" fillId="2" borderId="0" xfId="11" applyFont="1" applyFill="1" applyAlignment="1">
      <alignment horizontal="left" vertical="center"/>
    </xf>
    <xf numFmtId="0" fontId="18" fillId="0" borderId="0" xfId="11" applyFont="1" applyAlignment="1">
      <alignment vertical="center"/>
    </xf>
    <xf numFmtId="0" fontId="17" fillId="2" borderId="0" xfId="11" applyFont="1" applyFill="1" applyAlignment="1">
      <alignment vertical="center"/>
    </xf>
    <xf numFmtId="0" fontId="17" fillId="3" borderId="0" xfId="11" applyFont="1" applyFill="1" applyAlignment="1">
      <alignment horizontal="center" vertical="center"/>
    </xf>
    <xf numFmtId="0" fontId="17" fillId="3" borderId="0" xfId="11" applyFont="1" applyFill="1"/>
    <xf numFmtId="0" fontId="18" fillId="0" borderId="0" xfId="11" applyFont="1"/>
    <xf numFmtId="0" fontId="19" fillId="4" borderId="0" xfId="11" applyFont="1" applyFill="1"/>
    <xf numFmtId="0" fontId="18" fillId="0" borderId="0" xfId="11" applyFont="1" applyAlignment="1">
      <alignment horizontal="center"/>
    </xf>
    <xf numFmtId="0" fontId="19" fillId="5" borderId="0" xfId="11" applyFont="1" applyFill="1"/>
    <xf numFmtId="4" fontId="18" fillId="0" borderId="0" xfId="11" applyNumberFormat="1" applyFont="1"/>
    <xf numFmtId="0" fontId="2" fillId="2" borderId="0" xfId="11" applyFont="1" applyFill="1" applyAlignment="1">
      <alignment horizontal="left" vertical="center"/>
    </xf>
    <xf numFmtId="0" fontId="18" fillId="0" borderId="0" xfId="11" applyFont="1" applyAlignment="1">
      <alignment horizontal="center" vertical="center"/>
    </xf>
    <xf numFmtId="0" fontId="16" fillId="2" borderId="0" xfId="10" applyFont="1" applyFill="1" applyAlignment="1">
      <alignment horizontal="right" vertical="center"/>
    </xf>
    <xf numFmtId="0" fontId="2" fillId="2" borderId="0" xfId="10" applyFont="1" applyFill="1" applyAlignment="1">
      <alignment horizontal="left" vertical="center"/>
    </xf>
    <xf numFmtId="0" fontId="18" fillId="0" borderId="0" xfId="10" applyFont="1"/>
    <xf numFmtId="0" fontId="17" fillId="3" borderId="0" xfId="10" applyFont="1" applyFill="1" applyAlignment="1">
      <alignment horizontal="center" vertical="center"/>
    </xf>
    <xf numFmtId="0" fontId="17" fillId="3" borderId="0" xfId="10" applyFont="1" applyFill="1"/>
    <xf numFmtId="0" fontId="19" fillId="4" borderId="0" xfId="10" applyFont="1" applyFill="1"/>
    <xf numFmtId="0" fontId="18" fillId="0" borderId="0" xfId="10" applyFont="1" applyAlignment="1">
      <alignment horizontal="center"/>
    </xf>
    <xf numFmtId="4" fontId="18" fillId="0" borderId="0" xfId="10" applyNumberFormat="1" applyFont="1"/>
    <xf numFmtId="0" fontId="18" fillId="0" borderId="0" xfId="10" applyFont="1" applyAlignment="1">
      <alignment vertical="center"/>
    </xf>
    <xf numFmtId="0" fontId="16" fillId="2" borderId="0" xfId="11" applyFont="1" applyFill="1" applyAlignment="1">
      <alignment vertical="center"/>
    </xf>
    <xf numFmtId="0" fontId="14" fillId="0" borderId="0" xfId="12" applyFont="1" applyBorder="1" applyAlignment="1">
      <alignment vertical="center"/>
    </xf>
    <xf numFmtId="0" fontId="14" fillId="0" borderId="0" xfId="12" applyFont="1" applyFill="1"/>
    <xf numFmtId="0" fontId="14" fillId="0" borderId="0" xfId="12" applyFont="1"/>
    <xf numFmtId="0" fontId="15" fillId="0" borderId="0" xfId="12" applyFont="1" applyBorder="1"/>
    <xf numFmtId="0" fontId="14" fillId="0" borderId="0" xfId="12" applyFont="1" applyBorder="1" applyAlignment="1">
      <alignment horizontal="center" vertical="center"/>
    </xf>
    <xf numFmtId="0" fontId="14" fillId="0" borderId="0" xfId="12" applyFont="1" applyFill="1" applyBorder="1"/>
    <xf numFmtId="0" fontId="16" fillId="0" borderId="0" xfId="10" applyFont="1" applyAlignment="1">
      <alignment horizontal="center"/>
    </xf>
    <xf numFmtId="0" fontId="16" fillId="0" borderId="0" xfId="10" applyFont="1"/>
    <xf numFmtId="0" fontId="20" fillId="0" borderId="3" xfId="1" applyFont="1" applyFill="1" applyBorder="1" applyAlignment="1" applyProtection="1">
      <alignment horizontal="center"/>
      <protection locked="0"/>
    </xf>
    <xf numFmtId="0" fontId="20" fillId="0" borderId="4" xfId="1" applyFont="1" applyFill="1" applyBorder="1" applyProtection="1">
      <protection locked="0"/>
    </xf>
    <xf numFmtId="0" fontId="17" fillId="3" borderId="0" xfId="14" applyFont="1" applyFill="1"/>
    <xf numFmtId="0" fontId="19" fillId="4" borderId="0" xfId="14" applyFont="1" applyFill="1"/>
    <xf numFmtId="0" fontId="18" fillId="0" borderId="0" xfId="14" applyFont="1"/>
    <xf numFmtId="0" fontId="3" fillId="0" borderId="0" xfId="14" applyFont="1" applyFill="1" applyAlignment="1">
      <alignment horizontal="center" vertical="center"/>
    </xf>
    <xf numFmtId="0" fontId="3" fillId="0" borderId="0" xfId="14" applyFont="1" applyFill="1"/>
    <xf numFmtId="0" fontId="3" fillId="0" borderId="0" xfId="14" applyFont="1" applyFill="1" applyAlignment="1">
      <alignment wrapText="1"/>
    </xf>
    <xf numFmtId="0" fontId="3" fillId="0" borderId="0" xfId="14" applyFont="1" applyFill="1" applyAlignment="1"/>
    <xf numFmtId="0" fontId="3" fillId="0" borderId="0" xfId="14" applyFont="1" applyFill="1" applyAlignment="1">
      <alignment horizontal="center"/>
    </xf>
    <xf numFmtId="4" fontId="3" fillId="0" borderId="0" xfId="14" applyNumberFormat="1" applyFont="1"/>
    <xf numFmtId="0" fontId="3" fillId="0" borderId="0" xfId="14" applyFont="1"/>
    <xf numFmtId="9" fontId="3" fillId="0" borderId="0" xfId="14" applyNumberFormat="1" applyFont="1"/>
    <xf numFmtId="0" fontId="16" fillId="6" borderId="7" xfId="13" applyFont="1" applyFill="1" applyBorder="1" applyAlignment="1">
      <alignment vertical="center"/>
    </xf>
    <xf numFmtId="0" fontId="14" fillId="0" borderId="0" xfId="13" applyFont="1"/>
    <xf numFmtId="0" fontId="16" fillId="0" borderId="8" xfId="13" applyFont="1" applyFill="1" applyBorder="1" applyAlignment="1">
      <alignment vertical="center"/>
    </xf>
    <xf numFmtId="0" fontId="16" fillId="0" borderId="8" xfId="13" applyFont="1" applyFill="1" applyBorder="1" applyAlignment="1">
      <alignment horizontal="right" vertical="center"/>
    </xf>
    <xf numFmtId="0" fontId="14" fillId="0" borderId="7" xfId="13" applyFont="1" applyBorder="1"/>
    <xf numFmtId="0" fontId="18" fillId="0" borderId="9" xfId="13" applyFont="1" applyFill="1" applyBorder="1" applyAlignment="1">
      <alignment horizontal="left" vertical="center" wrapText="1" indent="1"/>
    </xf>
    <xf numFmtId="0" fontId="18" fillId="0" borderId="7" xfId="13" applyFont="1" applyFill="1" applyBorder="1" applyAlignment="1">
      <alignment horizontal="left" vertical="center"/>
    </xf>
    <xf numFmtId="0" fontId="18" fillId="0" borderId="8" xfId="13" applyFont="1" applyFill="1" applyBorder="1" applyAlignment="1">
      <alignment horizontal="left" vertical="center" indent="1"/>
    </xf>
    <xf numFmtId="0" fontId="18" fillId="0" borderId="8" xfId="13" applyFont="1" applyFill="1" applyBorder="1" applyAlignment="1">
      <alignment horizontal="left" vertical="center" wrapText="1"/>
    </xf>
    <xf numFmtId="4" fontId="18" fillId="0" borderId="8" xfId="13" applyNumberFormat="1" applyFont="1" applyFill="1" applyBorder="1" applyAlignment="1">
      <alignment horizontal="right" vertical="center" wrapText="1" indent="1"/>
    </xf>
    <xf numFmtId="0" fontId="16" fillId="0" borderId="7" xfId="13" applyFont="1" applyFill="1" applyBorder="1" applyAlignment="1">
      <alignment vertical="center"/>
    </xf>
    <xf numFmtId="0" fontId="3" fillId="0" borderId="7" xfId="13" applyFont="1" applyFill="1" applyBorder="1" applyAlignment="1">
      <alignment horizontal="left" vertical="center"/>
    </xf>
    <xf numFmtId="0" fontId="3" fillId="0" borderId="7" xfId="13" applyFont="1" applyBorder="1" applyAlignment="1">
      <alignment horizontal="left"/>
    </xf>
    <xf numFmtId="0" fontId="18" fillId="0" borderId="8" xfId="13" applyFont="1" applyFill="1" applyBorder="1" applyAlignment="1">
      <alignment horizontal="left" vertical="center"/>
    </xf>
    <xf numFmtId="4" fontId="18" fillId="0" borderId="10" xfId="13" applyNumberFormat="1" applyFont="1" applyFill="1" applyBorder="1" applyAlignment="1">
      <alignment horizontal="right" vertical="center" indent="1"/>
    </xf>
    <xf numFmtId="0" fontId="16" fillId="6" borderId="11" xfId="13" applyFont="1" applyFill="1" applyBorder="1" applyAlignment="1">
      <alignment vertical="center"/>
    </xf>
    <xf numFmtId="0" fontId="14" fillId="0" borderId="0" xfId="13" applyFont="1" applyFill="1" applyBorder="1"/>
    <xf numFmtId="0" fontId="3" fillId="0" borderId="8" xfId="13" applyFont="1" applyFill="1" applyBorder="1" applyAlignment="1">
      <alignment horizontal="left" vertical="center" indent="1"/>
    </xf>
    <xf numFmtId="0" fontId="3" fillId="0" borderId="7" xfId="13" applyFont="1" applyFill="1" applyBorder="1" applyAlignment="1">
      <alignment vertical="center"/>
    </xf>
    <xf numFmtId="0" fontId="3" fillId="0" borderId="9" xfId="13" applyFont="1" applyFill="1" applyBorder="1" applyAlignment="1">
      <alignment horizontal="left" vertical="center" wrapText="1" indent="1"/>
    </xf>
    <xf numFmtId="0" fontId="14" fillId="0" borderId="8" xfId="13" applyFont="1" applyBorder="1"/>
    <xf numFmtId="4" fontId="16" fillId="0" borderId="8" xfId="13" applyNumberFormat="1" applyFont="1" applyFill="1" applyBorder="1" applyAlignment="1">
      <alignment horizontal="right" vertical="center"/>
    </xf>
    <xf numFmtId="0" fontId="16" fillId="0" borderId="9" xfId="13" applyFont="1" applyFill="1" applyBorder="1" applyAlignment="1">
      <alignment vertical="center"/>
    </xf>
    <xf numFmtId="0" fontId="18" fillId="0" borderId="8" xfId="13" applyFont="1" applyFill="1" applyBorder="1" applyAlignment="1">
      <alignment vertical="center"/>
    </xf>
    <xf numFmtId="4" fontId="18" fillId="0" borderId="8" xfId="13" applyNumberFormat="1" applyFont="1" applyFill="1" applyBorder="1" applyAlignment="1">
      <alignment horizontal="right" vertical="center"/>
    </xf>
    <xf numFmtId="0" fontId="16" fillId="7" borderId="7" xfId="13" applyFont="1" applyFill="1" applyBorder="1" applyAlignment="1">
      <alignment vertical="center"/>
    </xf>
    <xf numFmtId="0" fontId="16" fillId="6" borderId="12" xfId="13" applyFont="1" applyFill="1" applyBorder="1" applyAlignment="1">
      <alignment vertical="center"/>
    </xf>
    <xf numFmtId="0" fontId="3" fillId="0" borderId="9" xfId="13" applyFont="1" applyFill="1" applyBorder="1" applyAlignment="1">
      <alignment horizontal="left" vertical="center" indent="1"/>
    </xf>
    <xf numFmtId="0" fontId="3" fillId="0" borderId="8" xfId="13" applyFont="1" applyFill="1" applyBorder="1" applyAlignment="1">
      <alignment vertical="center"/>
    </xf>
    <xf numFmtId="4" fontId="3" fillId="0" borderId="8" xfId="13" applyNumberFormat="1" applyFont="1" applyFill="1" applyBorder="1" applyAlignment="1">
      <alignment horizontal="right" vertical="center"/>
    </xf>
    <xf numFmtId="0" fontId="2" fillId="0" borderId="7" xfId="13" applyFont="1" applyFill="1" applyBorder="1" applyAlignment="1">
      <alignment vertical="center"/>
    </xf>
    <xf numFmtId="0" fontId="2" fillId="0" borderId="9" xfId="13" applyFont="1" applyFill="1" applyBorder="1" applyAlignment="1">
      <alignment vertical="center"/>
    </xf>
    <xf numFmtId="49" fontId="3" fillId="0" borderId="7" xfId="13" applyNumberFormat="1" applyFont="1" applyFill="1" applyBorder="1"/>
    <xf numFmtId="0" fontId="3" fillId="0" borderId="8" xfId="13" applyFont="1" applyFill="1" applyBorder="1"/>
    <xf numFmtId="9" fontId="3" fillId="0" borderId="0" xfId="18" applyFont="1"/>
    <xf numFmtId="0" fontId="20" fillId="0" borderId="3" xfId="1" applyFont="1" applyBorder="1" applyAlignment="1" applyProtection="1">
      <alignment horizontal="center"/>
      <protection locked="0"/>
    </xf>
    <xf numFmtId="0" fontId="20" fillId="0" borderId="4" xfId="1" applyFont="1" applyBorder="1" applyProtection="1">
      <protection locked="0"/>
    </xf>
    <xf numFmtId="0" fontId="17" fillId="3" borderId="0" xfId="14" applyFont="1" applyFill="1"/>
    <xf numFmtId="0" fontId="15" fillId="8" borderId="0" xfId="0" applyFont="1" applyFill="1" applyAlignment="1">
      <alignment horizontal="center" vertical="center"/>
    </xf>
    <xf numFmtId="0" fontId="2" fillId="8" borderId="0" xfId="9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9" applyFont="1" applyAlignment="1">
      <alignment vertical="top"/>
    </xf>
    <xf numFmtId="0" fontId="17" fillId="3" borderId="0" xfId="11" applyFont="1" applyFill="1" applyAlignment="1">
      <alignment horizontal="center" vertical="top"/>
    </xf>
    <xf numFmtId="0" fontId="1" fillId="0" borderId="0" xfId="9" applyFont="1" applyAlignment="1">
      <alignment horizontal="left" vertical="top" indent="1"/>
    </xf>
    <xf numFmtId="0" fontId="14" fillId="0" borderId="0" xfId="0" applyFont="1" applyAlignment="1">
      <alignment horizontal="center" vertical="top"/>
    </xf>
    <xf numFmtId="0" fontId="1" fillId="0" borderId="0" xfId="9" applyFont="1" applyAlignment="1">
      <alignment horizontal="left" vertical="top" wrapText="1" indent="1"/>
    </xf>
    <xf numFmtId="0" fontId="3" fillId="0" borderId="0" xfId="9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9" applyFont="1" applyAlignment="1">
      <alignment horizontal="left" vertical="top" inden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7" fillId="3" borderId="0" xfId="14" applyFont="1" applyFill="1" applyAlignment="1">
      <alignment horizontal="center" vertical="top"/>
    </xf>
    <xf numFmtId="0" fontId="14" fillId="0" borderId="0" xfId="9" applyFont="1" applyAlignment="1">
      <alignment horizontal="left" vertical="top" indent="1"/>
    </xf>
    <xf numFmtId="0" fontId="6" fillId="0" borderId="0" xfId="9" applyFont="1" applyAlignment="1">
      <alignment horizontal="left" vertical="top" wrapText="1" indent="1"/>
    </xf>
    <xf numFmtId="0" fontId="2" fillId="8" borderId="0" xfId="9" applyFont="1" applyFill="1" applyAlignment="1">
      <alignment horizontal="centerContinuous" vertical="center" wrapText="1"/>
    </xf>
    <xf numFmtId="0" fontId="14" fillId="8" borderId="0" xfId="0" applyFont="1" applyFill="1" applyAlignment="1">
      <alignment horizontal="centerContinuous"/>
    </xf>
    <xf numFmtId="0" fontId="21" fillId="8" borderId="0" xfId="0" applyFont="1" applyFill="1" applyAlignment="1">
      <alignment horizontal="centerContinuous"/>
    </xf>
    <xf numFmtId="0" fontId="2" fillId="0" borderId="0" xfId="9" applyFont="1"/>
    <xf numFmtId="0" fontId="3" fillId="0" borderId="0" xfId="9" applyFont="1"/>
    <xf numFmtId="0" fontId="3" fillId="0" borderId="0" xfId="9" applyFont="1" applyAlignment="1">
      <alignment horizontal="left"/>
    </xf>
    <xf numFmtId="0" fontId="3" fillId="0" borderId="0" xfId="9" applyFont="1" applyAlignment="1">
      <alignment horizontal="left" wrapText="1"/>
    </xf>
    <xf numFmtId="0" fontId="3" fillId="0" borderId="0" xfId="9" quotePrefix="1" applyFont="1" applyAlignment="1">
      <alignment horizontal="left" vertical="top" wrapText="1" indent="1"/>
    </xf>
    <xf numFmtId="0" fontId="3" fillId="0" borderId="0" xfId="9" quotePrefix="1" applyFont="1" applyAlignment="1">
      <alignment horizontal="left" vertical="top" indent="1"/>
    </xf>
    <xf numFmtId="0" fontId="3" fillId="0" borderId="0" xfId="9" applyFont="1" applyAlignment="1">
      <alignment horizontal="left" vertical="top"/>
    </xf>
    <xf numFmtId="0" fontId="3" fillId="0" borderId="0" xfId="9" applyFont="1" applyAlignment="1">
      <alignment horizontal="left" indent="1"/>
    </xf>
    <xf numFmtId="0" fontId="3" fillId="0" borderId="0" xfId="9" applyFont="1" applyAlignment="1">
      <alignment wrapText="1"/>
    </xf>
    <xf numFmtId="0" fontId="3" fillId="0" borderId="0" xfId="9" quotePrefix="1" applyFont="1" applyAlignment="1">
      <alignment horizontal="left" wrapText="1" indent="1"/>
    </xf>
    <xf numFmtId="49" fontId="3" fillId="0" borderId="7" xfId="13" applyNumberFormat="1" applyFont="1" applyFill="1" applyBorder="1" applyAlignment="1">
      <alignment vertical="center"/>
    </xf>
    <xf numFmtId="0" fontId="19" fillId="4" borderId="0" xfId="10" applyFont="1" applyFill="1" applyAlignment="1">
      <alignment horizontal="center"/>
    </xf>
    <xf numFmtId="0" fontId="18" fillId="0" borderId="0" xfId="10" applyFont="1"/>
    <xf numFmtId="0" fontId="18" fillId="0" borderId="0" xfId="10" applyFont="1" applyAlignment="1">
      <alignment horizontal="center"/>
    </xf>
    <xf numFmtId="4" fontId="18" fillId="0" borderId="0" xfId="10" applyNumberFormat="1" applyFont="1"/>
    <xf numFmtId="0" fontId="16" fillId="0" borderId="0" xfId="10" applyFont="1" applyAlignment="1">
      <alignment horizontal="center"/>
    </xf>
    <xf numFmtId="0" fontId="16" fillId="0" borderId="0" xfId="10" applyFont="1"/>
    <xf numFmtId="4" fontId="16" fillId="0" borderId="0" xfId="10" applyNumberFormat="1" applyFont="1"/>
    <xf numFmtId="0" fontId="16" fillId="0" borderId="0" xfId="10" applyFont="1" applyAlignment="1">
      <alignment horizontal="left" indent="1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10" applyFont="1"/>
    <xf numFmtId="0" fontId="2" fillId="0" borderId="0" xfId="10" applyFont="1" applyFill="1"/>
    <xf numFmtId="0" fontId="3" fillId="0" borderId="0" xfId="10" applyFont="1" applyFill="1"/>
    <xf numFmtId="4" fontId="14" fillId="0" borderId="0" xfId="8" applyNumberFormat="1" applyFont="1" applyFill="1" applyBorder="1" applyAlignment="1" applyProtection="1">
      <alignment vertical="top"/>
      <protection locked="0"/>
    </xf>
    <xf numFmtId="0" fontId="16" fillId="0" borderId="0" xfId="10" quotePrefix="1" applyFont="1" applyAlignment="1">
      <alignment horizontal="left" indent="1"/>
    </xf>
    <xf numFmtId="0" fontId="19" fillId="4" borderId="0" xfId="10" applyFont="1" applyFill="1" applyAlignment="1">
      <alignment horizontal="center" vertical="center"/>
    </xf>
    <xf numFmtId="3" fontId="16" fillId="6" borderId="11" xfId="13" applyNumberFormat="1" applyFont="1" applyFill="1" applyBorder="1" applyAlignment="1">
      <alignment horizontal="right" vertical="center" wrapText="1" indent="1"/>
    </xf>
    <xf numFmtId="3" fontId="16" fillId="0" borderId="11" xfId="13" applyNumberFormat="1" applyFont="1" applyFill="1" applyBorder="1" applyAlignment="1">
      <alignment horizontal="right" vertical="center" wrapText="1" indent="1"/>
    </xf>
    <xf numFmtId="3" fontId="18" fillId="0" borderId="11" xfId="13" applyNumberFormat="1" applyFont="1" applyFill="1" applyBorder="1" applyAlignment="1">
      <alignment horizontal="right" vertical="center" wrapText="1" indent="1"/>
    </xf>
    <xf numFmtId="3" fontId="18" fillId="0" borderId="11" xfId="13" applyNumberFormat="1" applyFont="1" applyFill="1" applyBorder="1" applyAlignment="1">
      <alignment horizontal="right" vertical="center" indent="1"/>
    </xf>
    <xf numFmtId="3" fontId="16" fillId="6" borderId="11" xfId="13" applyNumberFormat="1" applyFont="1" applyFill="1" applyBorder="1" applyAlignment="1">
      <alignment horizontal="right" vertical="center"/>
    </xf>
    <xf numFmtId="3" fontId="3" fillId="0" borderId="11" xfId="13" applyNumberFormat="1" applyFont="1" applyFill="1" applyBorder="1" applyAlignment="1">
      <alignment horizontal="right" vertical="center" wrapText="1" indent="1"/>
    </xf>
    <xf numFmtId="3" fontId="2" fillId="0" borderId="11" xfId="13" applyNumberFormat="1" applyFont="1" applyFill="1" applyBorder="1" applyAlignment="1">
      <alignment horizontal="right" vertical="center" wrapText="1" indent="1"/>
    </xf>
    <xf numFmtId="3" fontId="3" fillId="0" borderId="11" xfId="13" applyNumberFormat="1" applyFont="1" applyFill="1" applyBorder="1" applyAlignment="1">
      <alignment horizontal="right" vertical="center" indent="1"/>
    </xf>
    <xf numFmtId="0" fontId="16" fillId="0" borderId="0" xfId="8" applyFont="1" applyFill="1" applyAlignment="1">
      <alignment horizontal="center"/>
    </xf>
    <xf numFmtId="0" fontId="16" fillId="0" borderId="0" xfId="8" applyFont="1" applyFill="1" applyAlignment="1"/>
    <xf numFmtId="4" fontId="16" fillId="0" borderId="0" xfId="6" applyNumberFormat="1" applyFont="1" applyFill="1"/>
    <xf numFmtId="0" fontId="18" fillId="0" borderId="0" xfId="8" applyFont="1" applyFill="1" applyAlignment="1">
      <alignment horizontal="center"/>
    </xf>
    <xf numFmtId="0" fontId="18" fillId="0" borderId="0" xfId="8" applyFont="1" applyFill="1"/>
    <xf numFmtId="4" fontId="18" fillId="0" borderId="0" xfId="6" applyNumberFormat="1" applyFont="1" applyFill="1"/>
    <xf numFmtId="0" fontId="2" fillId="0" borderId="0" xfId="8" applyFont="1" applyFill="1"/>
    <xf numFmtId="4" fontId="16" fillId="0" borderId="0" xfId="2" applyNumberFormat="1" applyFont="1" applyFill="1"/>
    <xf numFmtId="0" fontId="3" fillId="0" borderId="0" xfId="8" applyFont="1" applyFill="1"/>
    <xf numFmtId="4" fontId="18" fillId="0" borderId="0" xfId="2" applyNumberFormat="1" applyFont="1" applyFill="1"/>
    <xf numFmtId="0" fontId="16" fillId="0" borderId="0" xfId="8" applyFont="1" applyFill="1"/>
    <xf numFmtId="0" fontId="16" fillId="0" borderId="0" xfId="8" applyFont="1" applyFill="1" applyAlignment="1">
      <alignment horizontal="left" indent="1"/>
    </xf>
    <xf numFmtId="4" fontId="16" fillId="0" borderId="0" xfId="8" applyNumberFormat="1" applyFont="1" applyFill="1"/>
    <xf numFmtId="0" fontId="17" fillId="2" borderId="0" xfId="11" applyFont="1" applyFill="1" applyAlignment="1">
      <alignment horizontal="center" vertical="center"/>
    </xf>
    <xf numFmtId="0" fontId="16" fillId="2" borderId="0" xfId="11" applyFont="1" applyFill="1" applyAlignment="1">
      <alignment horizontal="center" vertical="center"/>
    </xf>
    <xf numFmtId="0" fontId="17" fillId="2" borderId="0" xfId="11" applyFont="1" applyFill="1" applyBorder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16" fillId="2" borderId="0" xfId="10" applyFont="1" applyFill="1" applyAlignment="1">
      <alignment horizontal="center" vertical="center"/>
    </xf>
    <xf numFmtId="0" fontId="15" fillId="6" borderId="15" xfId="13" applyFont="1" applyFill="1" applyBorder="1" applyAlignment="1">
      <alignment horizontal="center" vertical="center"/>
    </xf>
    <xf numFmtId="0" fontId="15" fillId="6" borderId="10" xfId="13" applyFont="1" applyFill="1" applyBorder="1" applyAlignment="1">
      <alignment horizontal="center" vertical="center"/>
    </xf>
    <xf numFmtId="0" fontId="15" fillId="6" borderId="16" xfId="13" applyFont="1" applyFill="1" applyBorder="1" applyAlignment="1">
      <alignment horizontal="center" vertical="center"/>
    </xf>
    <xf numFmtId="0" fontId="15" fillId="6" borderId="17" xfId="13" applyFont="1" applyFill="1" applyBorder="1" applyAlignment="1">
      <alignment horizontal="center" vertical="center"/>
    </xf>
    <xf numFmtId="0" fontId="15" fillId="6" borderId="0" xfId="13" applyFont="1" applyFill="1" applyAlignment="1">
      <alignment horizontal="center" vertical="center"/>
    </xf>
    <xf numFmtId="0" fontId="15" fillId="6" borderId="18" xfId="13" applyFont="1" applyFill="1" applyBorder="1" applyAlignment="1">
      <alignment horizontal="center" vertical="center"/>
    </xf>
    <xf numFmtId="0" fontId="15" fillId="6" borderId="0" xfId="13" applyFont="1" applyFill="1" applyBorder="1" applyAlignment="1">
      <alignment horizontal="center" vertical="center"/>
    </xf>
    <xf numFmtId="0" fontId="15" fillId="6" borderId="12" xfId="13" applyFont="1" applyFill="1" applyBorder="1" applyAlignment="1">
      <alignment horizontal="center" vertical="center"/>
    </xf>
    <xf numFmtId="0" fontId="15" fillId="6" borderId="19" xfId="13" applyFont="1" applyFill="1" applyBorder="1" applyAlignment="1">
      <alignment horizontal="center" vertical="center"/>
    </xf>
    <xf numFmtId="0" fontId="15" fillId="6" borderId="20" xfId="13" applyFont="1" applyFill="1" applyBorder="1" applyAlignment="1">
      <alignment horizontal="center" vertical="center"/>
    </xf>
    <xf numFmtId="0" fontId="2" fillId="6" borderId="15" xfId="13" applyFont="1" applyFill="1" applyBorder="1" applyAlignment="1" applyProtection="1">
      <alignment horizontal="center" vertical="center" wrapText="1"/>
      <protection locked="0"/>
    </xf>
    <xf numFmtId="0" fontId="2" fillId="6" borderId="10" xfId="13" applyFont="1" applyFill="1" applyBorder="1" applyAlignment="1" applyProtection="1">
      <alignment horizontal="center" vertical="center" wrapText="1"/>
      <protection locked="0"/>
    </xf>
    <xf numFmtId="0" fontId="2" fillId="6" borderId="16" xfId="13" applyFont="1" applyFill="1" applyBorder="1" applyAlignment="1" applyProtection="1">
      <alignment horizontal="center" vertical="center" wrapText="1"/>
      <protection locked="0"/>
    </xf>
    <xf numFmtId="0" fontId="2" fillId="6" borderId="17" xfId="13" applyFont="1" applyFill="1" applyBorder="1" applyAlignment="1" applyProtection="1">
      <alignment horizontal="center" vertical="center" wrapText="1"/>
      <protection locked="0"/>
    </xf>
    <xf numFmtId="0" fontId="2" fillId="6" borderId="0" xfId="13" applyFont="1" applyFill="1" applyAlignment="1" applyProtection="1">
      <alignment horizontal="center" vertical="center" wrapText="1"/>
      <protection locked="0"/>
    </xf>
    <xf numFmtId="0" fontId="2" fillId="6" borderId="18" xfId="13" applyFont="1" applyFill="1" applyBorder="1" applyAlignment="1" applyProtection="1">
      <alignment horizontal="center" vertical="center" wrapText="1"/>
      <protection locked="0"/>
    </xf>
    <xf numFmtId="0" fontId="2" fillId="6" borderId="0" xfId="13" applyFont="1" applyFill="1" applyBorder="1" applyAlignment="1" applyProtection="1">
      <alignment horizontal="center" vertical="center" wrapText="1"/>
      <protection locked="0"/>
    </xf>
    <xf numFmtId="0" fontId="16" fillId="2" borderId="0" xfId="10" applyFont="1" applyFill="1" applyAlignment="1">
      <alignment vertical="center"/>
    </xf>
    <xf numFmtId="0" fontId="16" fillId="2" borderId="0" xfId="10" applyFont="1" applyFill="1" applyAlignment="1">
      <alignment horizontal="center"/>
    </xf>
    <xf numFmtId="0" fontId="16" fillId="2" borderId="0" xfId="10" applyFont="1" applyFill="1"/>
    <xf numFmtId="0" fontId="3" fillId="0" borderId="0" xfId="9" applyFont="1" applyAlignment="1">
      <alignment horizontal="left" vertical="center" wrapText="1"/>
    </xf>
    <xf numFmtId="0" fontId="3" fillId="0" borderId="0" xfId="9" applyFont="1" applyAlignment="1">
      <alignment horizontal="left" vertical="top" wrapText="1"/>
    </xf>
    <xf numFmtId="0" fontId="14" fillId="0" borderId="10" xfId="12" applyFont="1" applyBorder="1" applyAlignment="1">
      <alignment horizontal="center" wrapText="1"/>
    </xf>
    <xf numFmtId="0" fontId="14" fillId="0" borderId="0" xfId="12" applyFont="1" applyAlignment="1">
      <alignment horizontal="center" wrapText="1"/>
    </xf>
  </cellXfs>
  <cellStyles count="20">
    <cellStyle name="Hipervínculo" xfId="1" builtinId="8"/>
    <cellStyle name="Millares" xfId="2" builtinId="3"/>
    <cellStyle name="Millares 2" xfId="3"/>
    <cellStyle name="Millares 2 2" xfId="4"/>
    <cellStyle name="Millares 2 3" xfId="5"/>
    <cellStyle name="Millares 3" xfId="6"/>
    <cellStyle name="Millares 4" xfId="7"/>
    <cellStyle name="Normal" xfId="0" builtinId="0"/>
    <cellStyle name="Normal 2" xfId="8"/>
    <cellStyle name="Normal 2 2" xfId="9"/>
    <cellStyle name="Normal 2 3" xfId="10"/>
    <cellStyle name="Normal 3" xfId="11"/>
    <cellStyle name="Normal 3 2" xfId="12"/>
    <cellStyle name="Normal 3 2 2" xfId="13"/>
    <cellStyle name="Normal 3 3" xfId="14"/>
    <cellStyle name="Normal 4" xfId="15"/>
    <cellStyle name="Normal 5" xfId="16"/>
    <cellStyle name="Normal 56" xfId="17"/>
    <cellStyle name="Porcentaje" xfId="18" builtinId="5"/>
    <cellStyle name="Porcentaje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ustomXml" Target="../customXml/item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20" Type="http://purl.oclc.org/ooxml/officeDocument/relationships/customXml" Target="../customXml/item3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19" Type="http://purl.oclc.org/ooxml/officeDocument/relationships/customXml" Target="../customXml/item2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6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0</xdr:colOff>
      <xdr:row>153</xdr:row>
      <xdr:rowOff>0</xdr:rowOff>
    </xdr:from>
    <xdr:to>
      <xdr:col>4</xdr:col>
      <xdr:colOff>922409</xdr:colOff>
      <xdr:row>158</xdr:row>
      <xdr:rowOff>84285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700896" y="19756887"/>
          <a:ext cx="7919390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19050</xdr:colOff>
      <xdr:row>220</xdr:row>
      <xdr:rowOff>0</xdr:rowOff>
    </xdr:from>
    <xdr:to>
      <xdr:col>3</xdr:col>
      <xdr:colOff>1048690</xdr:colOff>
      <xdr:row>225</xdr:row>
      <xdr:rowOff>78294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717550" y="29845000"/>
          <a:ext cx="7919390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254000</xdr:colOff>
      <xdr:row>30</xdr:row>
      <xdr:rowOff>50800</xdr:rowOff>
    </xdr:from>
    <xdr:to>
      <xdr:col>4</xdr:col>
      <xdr:colOff>571500</xdr:colOff>
      <xdr:row>35</xdr:row>
      <xdr:rowOff>58661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4000" y="4216400"/>
          <a:ext cx="7137400" cy="6428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0</xdr:col>
      <xdr:colOff>584200</xdr:colOff>
      <xdr:row>125</xdr:row>
      <xdr:rowOff>114300</xdr:rowOff>
    </xdr:from>
    <xdr:to>
      <xdr:col>4</xdr:col>
      <xdr:colOff>369935</xdr:colOff>
      <xdr:row>130</xdr:row>
      <xdr:rowOff>119435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584200" y="16230600"/>
          <a:ext cx="7139035" cy="6401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139700</xdr:colOff>
          <xdr:row>109</xdr:row>
          <xdr:rowOff>63500</xdr:rowOff>
        </xdr:from>
        <xdr:to>
          <xdr:col>3</xdr:col>
          <xdr:colOff>596900</xdr:colOff>
          <xdr:row>114</xdr:row>
          <xdr:rowOff>152400</xdr:rowOff>
        </xdr:to>
        <xdr:sp macro="" textlink="">
          <xdr:nvSpPr>
            <xdr:cNvPr id="8193" name="Comment 1" hidden="1"/>
            <xdr:cNvSpPr txBox="1">
              <a:spLocks noChangeArrowheads="1"/>
            </xdr:cNvSpPr>
          </xdr:nvSpPr>
          <xdr:spPr bwMode="auto">
            <a:xfrm>
              <a:off x="5270500" y="14382750"/>
              <a:ext cx="1530350" cy="71120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es-MX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Cuentas de ingreso (resultado deudora) que no implico una entrada de efectivo</a:t>
              </a:r>
            </a:p>
            <a:p>
              <a:pPr algn="l" rtl="0">
                <a:defRPr sz="1000"/>
              </a:pPr>
              <a:endParaRPr lang="es-MX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es-MX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1</xdr:col>
      <xdr:colOff>1</xdr:colOff>
      <xdr:row>24</xdr:row>
      <xdr:rowOff>1</xdr:rowOff>
    </xdr:from>
    <xdr:to>
      <xdr:col>2</xdr:col>
      <xdr:colOff>1149351</xdr:colOff>
      <xdr:row>27</xdr:row>
      <xdr:rowOff>117213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34951" y="3486151"/>
          <a:ext cx="5556250" cy="4982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1</xdr:col>
      <xdr:colOff>0</xdr:colOff>
      <xdr:row>41</xdr:row>
      <xdr:rowOff>0</xdr:rowOff>
    </xdr:from>
    <xdr:to>
      <xdr:col>2</xdr:col>
      <xdr:colOff>1216887</xdr:colOff>
      <xdr:row>44</xdr:row>
      <xdr:rowOff>118915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54000" y="5568950"/>
          <a:ext cx="5553937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8.bin"/><Relationship Id="rId4" Type="http://purl.oclc.org/ooxml/officeDocument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90625" defaultRowHeight="10" x14ac:dyDescent="0.2"/>
  <cols>
    <col min="1" max="1" width="14.6328125" style="4" customWidth="1"/>
    <col min="2" max="2" width="73.90625" style="4" bestFit="1" customWidth="1"/>
    <col min="3" max="3" width="8" style="4" customWidth="1"/>
    <col min="4" max="16384" width="12.90625" style="4"/>
  </cols>
  <sheetData>
    <row r="1" spans="1:5" ht="18.899999999999999" customHeight="1" x14ac:dyDescent="0.2">
      <c r="A1" s="165" t="s">
        <v>662</v>
      </c>
      <c r="B1" s="165"/>
      <c r="C1" s="17"/>
      <c r="D1" s="14" t="s">
        <v>602</v>
      </c>
      <c r="E1" s="15">
        <v>2023</v>
      </c>
    </row>
    <row r="2" spans="1:5" ht="18.899999999999999" customHeight="1" x14ac:dyDescent="0.2">
      <c r="A2" s="166" t="s">
        <v>601</v>
      </c>
      <c r="B2" s="166"/>
      <c r="C2" s="36"/>
      <c r="D2" s="14" t="s">
        <v>603</v>
      </c>
      <c r="E2" s="17" t="s">
        <v>608</v>
      </c>
    </row>
    <row r="3" spans="1:5" ht="18.899999999999999" customHeight="1" x14ac:dyDescent="0.2">
      <c r="A3" s="167" t="s">
        <v>663</v>
      </c>
      <c r="B3" s="167"/>
      <c r="C3" s="17"/>
      <c r="D3" s="14" t="s">
        <v>604</v>
      </c>
      <c r="E3" s="15">
        <v>1</v>
      </c>
    </row>
    <row r="4" spans="1:5" ht="18.899999999999999" customHeight="1" x14ac:dyDescent="0.2">
      <c r="A4" s="167" t="s">
        <v>623</v>
      </c>
      <c r="B4" s="167"/>
      <c r="C4" s="167"/>
      <c r="D4" s="167"/>
      <c r="E4" s="167"/>
    </row>
    <row r="5" spans="1:5" ht="15" customHeight="1" x14ac:dyDescent="0.2">
      <c r="A5" s="137" t="s">
        <v>41</v>
      </c>
      <c r="B5" s="136" t="s">
        <v>42</v>
      </c>
    </row>
    <row r="6" spans="1:5" ht="10.5" x14ac:dyDescent="0.25">
      <c r="A6" s="5"/>
      <c r="B6" s="6"/>
    </row>
    <row r="7" spans="1:5" ht="10.5" x14ac:dyDescent="0.25">
      <c r="A7" s="7"/>
      <c r="B7" s="8" t="s">
        <v>45</v>
      </c>
    </row>
    <row r="8" spans="1:5" ht="10.5" x14ac:dyDescent="0.25">
      <c r="A8" s="7"/>
      <c r="B8" s="8"/>
    </row>
    <row r="9" spans="1:5" ht="10.5" x14ac:dyDescent="0.25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3" t="s">
        <v>569</v>
      </c>
      <c r="B24" s="94" t="s">
        <v>304</v>
      </c>
    </row>
    <row r="25" spans="1:2" x14ac:dyDescent="0.2">
      <c r="A25" s="93" t="s">
        <v>570</v>
      </c>
      <c r="B25" s="94" t="s">
        <v>571</v>
      </c>
    </row>
    <row r="26" spans="1:2" x14ac:dyDescent="0.2">
      <c r="A26" s="93" t="s">
        <v>572</v>
      </c>
      <c r="B26" s="94" t="s">
        <v>341</v>
      </c>
    </row>
    <row r="27" spans="1:2" x14ac:dyDescent="0.2">
      <c r="A27" s="93" t="s">
        <v>573</v>
      </c>
      <c r="B27" s="94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5" x14ac:dyDescent="0.25">
      <c r="A33" s="7"/>
      <c r="B33" s="10"/>
    </row>
    <row r="34" spans="1:2" ht="10.5" x14ac:dyDescent="0.25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5" x14ac:dyDescent="0.25">
      <c r="A37" s="7"/>
      <c r="B37" s="10"/>
    </row>
    <row r="38" spans="1:2" ht="10.5" x14ac:dyDescent="0.25">
      <c r="A38" s="7"/>
      <c r="B38" s="8" t="s">
        <v>46</v>
      </c>
    </row>
    <row r="39" spans="1:2" ht="10.5" x14ac:dyDescent="0.25">
      <c r="A39" s="7" t="s">
        <v>47</v>
      </c>
      <c r="B39" s="46" t="s">
        <v>32</v>
      </c>
    </row>
    <row r="40" spans="1:2" ht="10.5" x14ac:dyDescent="0.25">
      <c r="A40" s="7"/>
      <c r="B40" s="46" t="s">
        <v>624</v>
      </c>
    </row>
    <row r="41" spans="1:2" ht="11" thickBot="1" x14ac:dyDescent="0.3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151"/>
  <sheetViews>
    <sheetView topLeftCell="A154" zoomScale="106" zoomScaleNormal="106" workbookViewId="0">
      <selection sqref="A1:F158"/>
    </sheetView>
  </sheetViews>
  <sheetFormatPr baseColWidth="10" defaultColWidth="9.08984375" defaultRowHeight="10" x14ac:dyDescent="0.2"/>
  <cols>
    <col min="1" max="1" width="10" style="20" customWidth="1"/>
    <col min="2" max="2" width="64.54296875" style="20" bestFit="1" customWidth="1"/>
    <col min="3" max="3" width="16.453125" style="20" bestFit="1" customWidth="1"/>
    <col min="4" max="4" width="19.08984375" style="20" customWidth="1"/>
    <col min="5" max="5" width="28" style="20" customWidth="1"/>
    <col min="6" max="6" width="22.6328125" style="20" customWidth="1"/>
    <col min="7" max="8" width="16.6328125" style="20" customWidth="1"/>
    <col min="9" max="9" width="27.08984375" style="20" customWidth="1"/>
    <col min="10" max="16384" width="9.08984375" style="20"/>
  </cols>
  <sheetData>
    <row r="1" spans="1:8" s="16" customFormat="1" ht="18.899999999999999" customHeight="1" x14ac:dyDescent="0.35">
      <c r="A1" s="168" t="s">
        <v>662</v>
      </c>
      <c r="B1" s="169"/>
      <c r="C1" s="169"/>
      <c r="D1" s="169"/>
      <c r="E1" s="169"/>
      <c r="F1" s="169"/>
      <c r="G1" s="14" t="s">
        <v>605</v>
      </c>
      <c r="H1" s="25">
        <v>2023</v>
      </c>
    </row>
    <row r="2" spans="1:8" s="16" customFormat="1" ht="18.899999999999999" customHeight="1" x14ac:dyDescent="0.35">
      <c r="A2" s="168" t="s">
        <v>609</v>
      </c>
      <c r="B2" s="169"/>
      <c r="C2" s="169"/>
      <c r="D2" s="169"/>
      <c r="E2" s="169"/>
      <c r="F2" s="169"/>
      <c r="G2" s="14" t="s">
        <v>606</v>
      </c>
      <c r="H2" s="25" t="s">
        <v>608</v>
      </c>
    </row>
    <row r="3" spans="1:8" s="16" customFormat="1" ht="18.899999999999999" customHeight="1" x14ac:dyDescent="0.35">
      <c r="A3" s="168" t="s">
        <v>663</v>
      </c>
      <c r="B3" s="169"/>
      <c r="C3" s="169"/>
      <c r="D3" s="169"/>
      <c r="E3" s="169"/>
      <c r="F3" s="169"/>
      <c r="G3" s="14" t="s">
        <v>607</v>
      </c>
      <c r="H3" s="25">
        <v>1</v>
      </c>
    </row>
    <row r="4" spans="1:8" ht="10.5" x14ac:dyDescent="0.25">
      <c r="A4" s="18" t="s">
        <v>194</v>
      </c>
      <c r="B4" s="19"/>
      <c r="C4" s="19"/>
      <c r="D4" s="19"/>
      <c r="E4" s="19"/>
      <c r="F4" s="19"/>
      <c r="G4" s="19"/>
      <c r="H4" s="19"/>
    </row>
    <row r="6" spans="1:8" ht="10.5" x14ac:dyDescent="0.25">
      <c r="A6" s="19" t="s">
        <v>151</v>
      </c>
      <c r="B6" s="19"/>
      <c r="C6" s="19"/>
      <c r="D6" s="19"/>
      <c r="E6" s="19"/>
      <c r="F6" s="19"/>
      <c r="G6" s="19"/>
      <c r="H6" s="19"/>
    </row>
    <row r="7" spans="1:8" ht="10.5" x14ac:dyDescent="0.25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3507542.72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ht="10.5" x14ac:dyDescent="0.25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ht="10.5" x14ac:dyDescent="0.25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35987.64</v>
      </c>
      <c r="D15" s="24">
        <v>35987.64</v>
      </c>
      <c r="E15" s="24">
        <v>35988.639999999999</v>
      </c>
      <c r="F15" s="24">
        <v>38724.639999999999</v>
      </c>
      <c r="G15" s="24">
        <v>37610.879999999997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ht="10.5" x14ac:dyDescent="0.25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ht="10.5" x14ac:dyDescent="0.25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932093.37</v>
      </c>
      <c r="D20" s="24">
        <v>932093.37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10800</v>
      </c>
      <c r="D21" s="24">
        <v>10800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552995.42000000004</v>
      </c>
      <c r="D23" s="24">
        <v>552995.42000000004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82860</v>
      </c>
      <c r="D24" s="24">
        <v>82860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927881.98</v>
      </c>
      <c r="D27" s="24">
        <v>927881.98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ht="10.5" x14ac:dyDescent="0.25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ht="10.5" x14ac:dyDescent="0.25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ht="10.5" x14ac:dyDescent="0.25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ht="10.5" x14ac:dyDescent="0.25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ht="10.5" x14ac:dyDescent="0.25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ht="10.5" x14ac:dyDescent="0.25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ht="10.5" x14ac:dyDescent="0.25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ht="10.5" x14ac:dyDescent="0.25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ht="10.5" x14ac:dyDescent="0.25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ht="10.5" x14ac:dyDescent="0.25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4683008.25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18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828201.59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3854788.66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8503483.2100000009</v>
      </c>
      <c r="D62" s="24">
        <f>SUM(D63:D70)</f>
        <v>0</v>
      </c>
      <c r="E62" s="24">
        <f>SUM(E63:E70)</f>
        <v>4110335.67</v>
      </c>
    </row>
    <row r="63" spans="1:9" x14ac:dyDescent="0.2">
      <c r="A63" s="22">
        <v>1241</v>
      </c>
      <c r="B63" s="20" t="s">
        <v>237</v>
      </c>
      <c r="C63" s="24">
        <v>2335953.6800000002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216994.12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1069617.6499999999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4658637.24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3944</v>
      </c>
      <c r="D67" s="24">
        <v>0</v>
      </c>
      <c r="E67" s="24">
        <v>4110335.67</v>
      </c>
    </row>
    <row r="68" spans="1:9" x14ac:dyDescent="0.2">
      <c r="A68" s="22">
        <v>1246</v>
      </c>
      <c r="B68" s="20" t="s">
        <v>242</v>
      </c>
      <c r="C68" s="24">
        <v>218336.52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ht="10.5" x14ac:dyDescent="0.25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ht="10.5" x14ac:dyDescent="0.25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43053.86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21593.86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21460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ht="10.5" x14ac:dyDescent="0.25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ht="10.5" x14ac:dyDescent="0.25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ht="10.5" x14ac:dyDescent="0.25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ht="10.5" x14ac:dyDescent="0.25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63072.9</v>
      </c>
    </row>
    <row r="97" spans="1:8" x14ac:dyDescent="0.2">
      <c r="A97" s="22">
        <v>1191</v>
      </c>
      <c r="B97" s="20" t="s">
        <v>579</v>
      </c>
      <c r="C97" s="24">
        <v>63072.9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ht="10.5" x14ac:dyDescent="0.25">
      <c r="A101" s="19" t="s">
        <v>626</v>
      </c>
      <c r="C101" s="24"/>
    </row>
    <row r="102" spans="1:8" ht="10.5" x14ac:dyDescent="0.25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ht="10.5" x14ac:dyDescent="0.25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ht="10.5" x14ac:dyDescent="0.25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1319258.46</v>
      </c>
      <c r="D110" s="24">
        <f>SUM(D111:D119)</f>
        <v>1319258.46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2738.92</v>
      </c>
      <c r="D111" s="24">
        <f>C111</f>
        <v>2738.92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190012.72</v>
      </c>
      <c r="D112" s="24">
        <f t="shared" ref="D112:D119" si="0">C112</f>
        <v>190012.72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0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0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0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0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461888.34</v>
      </c>
      <c r="D117" s="24">
        <f t="shared" si="0"/>
        <v>461888.34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0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664618.48</v>
      </c>
      <c r="D119" s="24">
        <f t="shared" si="0"/>
        <v>664618.48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>SUM(D121:D123)</f>
        <v>0</v>
      </c>
      <c r="E120" s="24">
        <f>SUM(E121:E123)</f>
        <v>0</v>
      </c>
      <c r="F120" s="24">
        <f>SUM(F121:F123)</f>
        <v>0</v>
      </c>
      <c r="G120" s="24">
        <f>SUM(G121:G123)</f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>C123</f>
        <v>0</v>
      </c>
      <c r="E123" s="24">
        <v>0</v>
      </c>
      <c r="F123" s="24">
        <v>0</v>
      </c>
      <c r="G123" s="24">
        <v>0</v>
      </c>
    </row>
    <row r="125" spans="1:8" ht="10.5" x14ac:dyDescent="0.25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ht="10.5" x14ac:dyDescent="0.25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ht="10.5" x14ac:dyDescent="0.25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ht="10.5" x14ac:dyDescent="0.25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6" t="s">
        <v>188</v>
      </c>
      <c r="B2" s="97" t="s">
        <v>50</v>
      </c>
    </row>
    <row r="3" spans="1:2" ht="10.5" x14ac:dyDescent="0.2">
      <c r="A3" s="98"/>
      <c r="B3" s="99"/>
    </row>
    <row r="4" spans="1:2" ht="15" customHeight="1" x14ac:dyDescent="0.2">
      <c r="A4" s="100" t="s">
        <v>1</v>
      </c>
      <c r="B4" s="101" t="s">
        <v>78</v>
      </c>
    </row>
    <row r="5" spans="1:2" ht="15" customHeight="1" x14ac:dyDescent="0.2">
      <c r="A5" s="102"/>
      <c r="B5" s="101" t="s">
        <v>51</v>
      </c>
    </row>
    <row r="6" spans="1:2" ht="15" customHeight="1" x14ac:dyDescent="0.2">
      <c r="A6" s="102"/>
      <c r="B6" s="103" t="s">
        <v>147</v>
      </c>
    </row>
    <row r="7" spans="1:2" ht="15" customHeight="1" x14ac:dyDescent="0.2">
      <c r="A7" s="102"/>
      <c r="B7" s="101" t="s">
        <v>52</v>
      </c>
    </row>
    <row r="8" spans="1:2" x14ac:dyDescent="0.2">
      <c r="A8" s="102"/>
    </row>
    <row r="9" spans="1:2" ht="15" customHeight="1" x14ac:dyDescent="0.2">
      <c r="A9" s="100" t="s">
        <v>3</v>
      </c>
      <c r="B9" s="101" t="s">
        <v>587</v>
      </c>
    </row>
    <row r="10" spans="1:2" ht="15" customHeight="1" x14ac:dyDescent="0.2">
      <c r="A10" s="102"/>
      <c r="B10" s="101" t="s">
        <v>588</v>
      </c>
    </row>
    <row r="11" spans="1:2" ht="15" customHeight="1" x14ac:dyDescent="0.2">
      <c r="A11" s="102"/>
      <c r="B11" s="101" t="s">
        <v>125</v>
      </c>
    </row>
    <row r="12" spans="1:2" ht="15" customHeight="1" x14ac:dyDescent="0.2">
      <c r="A12" s="102"/>
      <c r="B12" s="101" t="s">
        <v>124</v>
      </c>
    </row>
    <row r="13" spans="1:2" ht="15" customHeight="1" x14ac:dyDescent="0.2">
      <c r="A13" s="102"/>
      <c r="B13" s="101" t="s">
        <v>126</v>
      </c>
    </row>
    <row r="14" spans="1:2" x14ac:dyDescent="0.2">
      <c r="A14" s="102"/>
    </row>
    <row r="15" spans="1:2" ht="15" customHeight="1" x14ac:dyDescent="0.2">
      <c r="A15" s="100" t="s">
        <v>5</v>
      </c>
      <c r="B15" s="104" t="s">
        <v>53</v>
      </c>
    </row>
    <row r="16" spans="1:2" ht="15" customHeight="1" x14ac:dyDescent="0.2">
      <c r="A16" s="102"/>
      <c r="B16" s="104" t="s">
        <v>54</v>
      </c>
    </row>
    <row r="17" spans="1:2" ht="15" customHeight="1" x14ac:dyDescent="0.2">
      <c r="A17" s="102"/>
      <c r="B17" s="104" t="s">
        <v>55</v>
      </c>
    </row>
    <row r="18" spans="1:2" ht="15" customHeight="1" x14ac:dyDescent="0.2">
      <c r="A18" s="102"/>
      <c r="B18" s="101" t="s">
        <v>56</v>
      </c>
    </row>
    <row r="19" spans="1:2" ht="15" customHeight="1" x14ac:dyDescent="0.2">
      <c r="A19" s="102"/>
      <c r="B19" s="105" t="s">
        <v>135</v>
      </c>
    </row>
    <row r="20" spans="1:2" x14ac:dyDescent="0.2">
      <c r="A20" s="102"/>
    </row>
    <row r="21" spans="1:2" ht="15" customHeight="1" x14ac:dyDescent="0.25">
      <c r="A21" s="100" t="s">
        <v>131</v>
      </c>
      <c r="B21" s="1" t="s">
        <v>186</v>
      </c>
    </row>
    <row r="22" spans="1:2" ht="15" customHeight="1" x14ac:dyDescent="0.2">
      <c r="A22" s="102"/>
      <c r="B22" s="106" t="s">
        <v>187</v>
      </c>
    </row>
    <row r="23" spans="1:2" x14ac:dyDescent="0.2">
      <c r="A23" s="102"/>
    </row>
    <row r="24" spans="1:2" ht="15" customHeight="1" x14ac:dyDescent="0.2">
      <c r="A24" s="100" t="s">
        <v>7</v>
      </c>
      <c r="B24" s="105" t="s">
        <v>57</v>
      </c>
    </row>
    <row r="25" spans="1:2" ht="15" customHeight="1" x14ac:dyDescent="0.2">
      <c r="A25" s="102"/>
      <c r="B25" s="105" t="s">
        <v>127</v>
      </c>
    </row>
    <row r="26" spans="1:2" ht="15" customHeight="1" x14ac:dyDescent="0.2">
      <c r="A26" s="102"/>
      <c r="B26" s="105" t="s">
        <v>128</v>
      </c>
    </row>
    <row r="27" spans="1:2" x14ac:dyDescent="0.2">
      <c r="A27" s="102"/>
    </row>
    <row r="28" spans="1:2" ht="15" customHeight="1" x14ac:dyDescent="0.2">
      <c r="A28" s="100" t="s">
        <v>8</v>
      </c>
      <c r="B28" s="105" t="s">
        <v>58</v>
      </c>
    </row>
    <row r="29" spans="1:2" ht="15" customHeight="1" x14ac:dyDescent="0.2">
      <c r="A29" s="102"/>
      <c r="B29" s="105" t="s">
        <v>134</v>
      </c>
    </row>
    <row r="30" spans="1:2" ht="15" customHeight="1" x14ac:dyDescent="0.2">
      <c r="A30" s="102"/>
      <c r="B30" s="105" t="s">
        <v>59</v>
      </c>
    </row>
    <row r="31" spans="1:2" ht="15" customHeight="1" x14ac:dyDescent="0.2">
      <c r="A31" s="102"/>
      <c r="B31" s="107" t="s">
        <v>60</v>
      </c>
    </row>
    <row r="32" spans="1:2" x14ac:dyDescent="0.2">
      <c r="A32" s="102"/>
    </row>
    <row r="33" spans="1:2" ht="15" customHeight="1" x14ac:dyDescent="0.2">
      <c r="A33" s="100" t="s">
        <v>9</v>
      </c>
      <c r="B33" s="105" t="s">
        <v>61</v>
      </c>
    </row>
    <row r="34" spans="1:2" ht="15" customHeight="1" x14ac:dyDescent="0.2">
      <c r="A34" s="102"/>
      <c r="B34" s="105" t="s">
        <v>62</v>
      </c>
    </row>
    <row r="35" spans="1:2" x14ac:dyDescent="0.2">
      <c r="A35" s="102"/>
    </row>
    <row r="36" spans="1:2" ht="15" customHeight="1" x14ac:dyDescent="0.2">
      <c r="A36" s="100" t="s">
        <v>11</v>
      </c>
      <c r="B36" s="101" t="s">
        <v>129</v>
      </c>
    </row>
    <row r="37" spans="1:2" ht="15" customHeight="1" x14ac:dyDescent="0.2">
      <c r="A37" s="102"/>
      <c r="B37" s="101" t="s">
        <v>136</v>
      </c>
    </row>
    <row r="38" spans="1:2" ht="15" customHeight="1" x14ac:dyDescent="0.2">
      <c r="A38" s="102"/>
      <c r="B38" s="108" t="s">
        <v>189</v>
      </c>
    </row>
    <row r="39" spans="1:2" ht="15" customHeight="1" x14ac:dyDescent="0.2">
      <c r="A39" s="102"/>
      <c r="B39" s="101" t="s">
        <v>190</v>
      </c>
    </row>
    <row r="40" spans="1:2" ht="15" customHeight="1" x14ac:dyDescent="0.2">
      <c r="A40" s="102"/>
      <c r="B40" s="101" t="s">
        <v>132</v>
      </c>
    </row>
    <row r="41" spans="1:2" ht="15" customHeight="1" x14ac:dyDescent="0.2">
      <c r="A41" s="102"/>
      <c r="B41" s="101" t="s">
        <v>133</v>
      </c>
    </row>
    <row r="42" spans="1:2" x14ac:dyDescent="0.2">
      <c r="A42" s="102"/>
    </row>
    <row r="43" spans="1:2" ht="15" customHeight="1" x14ac:dyDescent="0.2">
      <c r="A43" s="100" t="s">
        <v>13</v>
      </c>
      <c r="B43" s="101" t="s">
        <v>137</v>
      </c>
    </row>
    <row r="44" spans="1:2" ht="15" customHeight="1" x14ac:dyDescent="0.2">
      <c r="A44" s="102"/>
      <c r="B44" s="101" t="s">
        <v>140</v>
      </c>
    </row>
    <row r="45" spans="1:2" ht="15" customHeight="1" x14ac:dyDescent="0.2">
      <c r="A45" s="102"/>
      <c r="B45" s="108" t="s">
        <v>191</v>
      </c>
    </row>
    <row r="46" spans="1:2" ht="15" customHeight="1" x14ac:dyDescent="0.2">
      <c r="A46" s="102"/>
      <c r="B46" s="101" t="s">
        <v>192</v>
      </c>
    </row>
    <row r="47" spans="1:2" ht="15" customHeight="1" x14ac:dyDescent="0.2">
      <c r="A47" s="102"/>
      <c r="B47" s="101" t="s">
        <v>139</v>
      </c>
    </row>
    <row r="48" spans="1:2" ht="15" customHeight="1" x14ac:dyDescent="0.2">
      <c r="A48" s="102"/>
      <c r="B48" s="101" t="s">
        <v>138</v>
      </c>
    </row>
    <row r="49" spans="1:2" x14ac:dyDescent="0.2">
      <c r="A49" s="102"/>
    </row>
    <row r="50" spans="1:2" ht="25.5" customHeight="1" x14ac:dyDescent="0.2">
      <c r="A50" s="100" t="s">
        <v>15</v>
      </c>
      <c r="B50" s="103" t="s">
        <v>168</v>
      </c>
    </row>
    <row r="51" spans="1:2" x14ac:dyDescent="0.2">
      <c r="A51" s="102"/>
    </row>
    <row r="52" spans="1:2" ht="15" customHeight="1" x14ac:dyDescent="0.2">
      <c r="A52" s="100" t="s">
        <v>17</v>
      </c>
      <c r="B52" s="101" t="s">
        <v>63</v>
      </c>
    </row>
    <row r="53" spans="1:2" x14ac:dyDescent="0.2">
      <c r="A53" s="102"/>
    </row>
    <row r="54" spans="1:2" ht="15" customHeight="1" x14ac:dyDescent="0.2">
      <c r="A54" s="100" t="s">
        <v>18</v>
      </c>
      <c r="B54" s="104" t="s">
        <v>64</v>
      </c>
    </row>
    <row r="55" spans="1:2" ht="15" customHeight="1" x14ac:dyDescent="0.2">
      <c r="A55" s="102"/>
      <c r="B55" s="104" t="s">
        <v>65</v>
      </c>
    </row>
    <row r="56" spans="1:2" ht="15" customHeight="1" x14ac:dyDescent="0.2">
      <c r="A56" s="102"/>
      <c r="B56" s="104" t="s">
        <v>66</v>
      </c>
    </row>
    <row r="57" spans="1:2" ht="15" customHeight="1" x14ac:dyDescent="0.2">
      <c r="A57" s="102"/>
      <c r="B57" s="104" t="s">
        <v>67</v>
      </c>
    </row>
    <row r="58" spans="1:2" ht="15" customHeight="1" x14ac:dyDescent="0.2">
      <c r="A58" s="102"/>
      <c r="B58" s="104" t="s">
        <v>68</v>
      </c>
    </row>
    <row r="59" spans="1:2" x14ac:dyDescent="0.2">
      <c r="A59" s="102"/>
    </row>
    <row r="60" spans="1:2" ht="15" customHeight="1" x14ac:dyDescent="0.2">
      <c r="A60" s="100" t="s">
        <v>20</v>
      </c>
      <c r="B60" s="105" t="s">
        <v>69</v>
      </c>
    </row>
    <row r="61" spans="1:2" x14ac:dyDescent="0.2">
      <c r="A61" s="102"/>
      <c r="B61" s="105"/>
    </row>
    <row r="62" spans="1:2" ht="15" customHeight="1" x14ac:dyDescent="0.2">
      <c r="A62" s="100" t="s">
        <v>21</v>
      </c>
      <c r="B62" s="101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218"/>
  <sheetViews>
    <sheetView topLeftCell="A141" zoomScaleNormal="100" workbookViewId="0">
      <selection activeCell="B12" sqref="B12"/>
    </sheetView>
  </sheetViews>
  <sheetFormatPr baseColWidth="10" defaultColWidth="9.08984375" defaultRowHeight="10" x14ac:dyDescent="0.2"/>
  <cols>
    <col min="1" max="1" width="10" style="20" customWidth="1"/>
    <col min="2" max="2" width="83" style="20" customWidth="1"/>
    <col min="3" max="4" width="15.6328125" style="20" customWidth="1"/>
    <col min="5" max="5" width="16.6328125" style="20" customWidth="1"/>
    <col min="6" max="16384" width="9.08984375" style="20"/>
  </cols>
  <sheetData>
    <row r="1" spans="1:5" s="26" customFormat="1" ht="18.899999999999999" customHeight="1" x14ac:dyDescent="0.35">
      <c r="A1" s="166" t="s">
        <v>662</v>
      </c>
      <c r="B1" s="166"/>
      <c r="C1" s="166"/>
      <c r="D1" s="14" t="s">
        <v>605</v>
      </c>
      <c r="E1" s="25">
        <v>2023</v>
      </c>
    </row>
    <row r="2" spans="1:5" s="16" customFormat="1" ht="18.899999999999999" customHeight="1" x14ac:dyDescent="0.35">
      <c r="A2" s="166" t="s">
        <v>610</v>
      </c>
      <c r="B2" s="166"/>
      <c r="C2" s="166"/>
      <c r="D2" s="14" t="s">
        <v>606</v>
      </c>
      <c r="E2" s="25" t="s">
        <v>608</v>
      </c>
    </row>
    <row r="3" spans="1:5" s="16" customFormat="1" ht="18.899999999999999" customHeight="1" x14ac:dyDescent="0.35">
      <c r="A3" s="166" t="s">
        <v>663</v>
      </c>
      <c r="B3" s="166"/>
      <c r="C3" s="166"/>
      <c r="D3" s="14" t="s">
        <v>607</v>
      </c>
      <c r="E3" s="25">
        <v>1</v>
      </c>
    </row>
    <row r="4" spans="1:5" ht="10.5" x14ac:dyDescent="0.25">
      <c r="A4" s="18" t="s">
        <v>194</v>
      </c>
      <c r="B4" s="19"/>
      <c r="C4" s="19"/>
      <c r="D4" s="19"/>
      <c r="E4" s="19"/>
    </row>
    <row r="6" spans="1:5" ht="10.5" x14ac:dyDescent="0.25">
      <c r="A6" s="95" t="s">
        <v>567</v>
      </c>
      <c r="B6" s="47"/>
      <c r="C6" s="47"/>
      <c r="D6" s="47"/>
      <c r="E6" s="47"/>
    </row>
    <row r="7" spans="1:5" ht="10.5" x14ac:dyDescent="0.25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438520.34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0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438520.34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" x14ac:dyDescent="0.2">
      <c r="A49" s="50">
        <v>4173</v>
      </c>
      <c r="B49" s="52" t="s">
        <v>500</v>
      </c>
      <c r="C49" s="55">
        <v>438520.34</v>
      </c>
      <c r="D49" s="92"/>
      <c r="E49" s="49"/>
    </row>
    <row r="50" spans="1:5" ht="20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ht="10.5" x14ac:dyDescent="0.25">
      <c r="A56" s="47" t="s">
        <v>566</v>
      </c>
      <c r="B56" s="47"/>
      <c r="C56" s="47"/>
      <c r="D56" s="47"/>
      <c r="E56" s="47"/>
    </row>
    <row r="57" spans="1:5" ht="10.5" x14ac:dyDescent="0.25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" x14ac:dyDescent="0.2">
      <c r="A58" s="50">
        <v>4200</v>
      </c>
      <c r="B58" s="52" t="s">
        <v>506</v>
      </c>
      <c r="C58" s="55">
        <f>+C59+C65</f>
        <v>12741666.66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12741666.66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12741666.66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ht="10.5" x14ac:dyDescent="0.25">
      <c r="A71" s="95" t="s">
        <v>574</v>
      </c>
      <c r="B71" s="47"/>
      <c r="C71" s="47"/>
      <c r="D71" s="47"/>
      <c r="E71" s="47"/>
    </row>
    <row r="72" spans="1:5" ht="10.5" x14ac:dyDescent="0.25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158102.92000000001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158102.92000000001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158102.92000000001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ht="10.5" x14ac:dyDescent="0.25">
      <c r="A96" s="95" t="s">
        <v>568</v>
      </c>
      <c r="B96" s="47"/>
      <c r="C96" s="47"/>
      <c r="D96" s="47"/>
      <c r="E96" s="47"/>
    </row>
    <row r="97" spans="1:5" ht="10.5" x14ac:dyDescent="0.25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11129747.98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8912883.4299999997</v>
      </c>
      <c r="D99" s="57">
        <f>C99/$C$98</f>
        <v>0.80081628497036272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6482542.4199999999</v>
      </c>
      <c r="D100" s="57">
        <f t="shared" ref="D100:D163" si="0">C100/$C$98</f>
        <v>0.58245186069343502</v>
      </c>
      <c r="E100" s="56"/>
    </row>
    <row r="101" spans="1:5" x14ac:dyDescent="0.2">
      <c r="A101" s="54">
        <v>5111</v>
      </c>
      <c r="B101" s="51" t="s">
        <v>361</v>
      </c>
      <c r="C101" s="55">
        <v>4785192.41</v>
      </c>
      <c r="D101" s="57">
        <f t="shared" si="0"/>
        <v>0.42994616038017419</v>
      </c>
      <c r="E101" s="56"/>
    </row>
    <row r="102" spans="1:5" x14ac:dyDescent="0.2">
      <c r="A102" s="54">
        <v>5112</v>
      </c>
      <c r="B102" s="51" t="s">
        <v>362</v>
      </c>
      <c r="C102" s="55">
        <v>880036.57</v>
      </c>
      <c r="D102" s="57">
        <f t="shared" si="0"/>
        <v>7.9070664635121413E-2</v>
      </c>
      <c r="E102" s="56"/>
    </row>
    <row r="103" spans="1:5" x14ac:dyDescent="0.2">
      <c r="A103" s="54">
        <v>5113</v>
      </c>
      <c r="B103" s="51" t="s">
        <v>363</v>
      </c>
      <c r="C103" s="55">
        <v>7853.27</v>
      </c>
      <c r="D103" s="57">
        <f t="shared" si="0"/>
        <v>7.0561076621970375E-4</v>
      </c>
      <c r="E103" s="56"/>
    </row>
    <row r="104" spans="1:5" x14ac:dyDescent="0.2">
      <c r="A104" s="54">
        <v>5114</v>
      </c>
      <c r="B104" s="51" t="s">
        <v>364</v>
      </c>
      <c r="C104" s="55">
        <v>86907.13</v>
      </c>
      <c r="D104" s="57">
        <f t="shared" si="0"/>
        <v>7.8085442865526589E-3</v>
      </c>
      <c r="E104" s="56"/>
    </row>
    <row r="105" spans="1:5" x14ac:dyDescent="0.2">
      <c r="A105" s="54">
        <v>5115</v>
      </c>
      <c r="B105" s="51" t="s">
        <v>365</v>
      </c>
      <c r="C105" s="55">
        <v>722553.04</v>
      </c>
      <c r="D105" s="57">
        <f t="shared" si="0"/>
        <v>6.492088062536705E-2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910597.29</v>
      </c>
      <c r="D107" s="57">
        <f t="shared" si="0"/>
        <v>8.1816523755643925E-2</v>
      </c>
      <c r="E107" s="56"/>
    </row>
    <row r="108" spans="1:5" x14ac:dyDescent="0.2">
      <c r="A108" s="54">
        <v>5121</v>
      </c>
      <c r="B108" s="51" t="s">
        <v>368</v>
      </c>
      <c r="C108" s="55">
        <v>297211.31</v>
      </c>
      <c r="D108" s="57">
        <f t="shared" si="0"/>
        <v>2.6704226415017171E-2</v>
      </c>
      <c r="E108" s="56"/>
    </row>
    <row r="109" spans="1:5" x14ac:dyDescent="0.2">
      <c r="A109" s="54">
        <v>5122</v>
      </c>
      <c r="B109" s="51" t="s">
        <v>369</v>
      </c>
      <c r="C109" s="55">
        <v>253364.18</v>
      </c>
      <c r="D109" s="57">
        <f t="shared" si="0"/>
        <v>2.2764592734291184E-2</v>
      </c>
      <c r="E109" s="56"/>
    </row>
    <row r="110" spans="1:5" x14ac:dyDescent="0.2">
      <c r="A110" s="54">
        <v>5123</v>
      </c>
      <c r="B110" s="51" t="s">
        <v>370</v>
      </c>
      <c r="C110" s="55">
        <v>3857.59</v>
      </c>
      <c r="D110" s="57">
        <f t="shared" si="0"/>
        <v>3.4660173859570178E-4</v>
      </c>
      <c r="E110" s="56"/>
    </row>
    <row r="111" spans="1:5" x14ac:dyDescent="0.2">
      <c r="A111" s="54">
        <v>5124</v>
      </c>
      <c r="B111" s="51" t="s">
        <v>371</v>
      </c>
      <c r="C111" s="55">
        <v>22180.51</v>
      </c>
      <c r="D111" s="57">
        <f t="shared" si="0"/>
        <v>1.9929031672467393E-3</v>
      </c>
      <c r="E111" s="56"/>
    </row>
    <row r="112" spans="1:5" x14ac:dyDescent="0.2">
      <c r="A112" s="54">
        <v>5125</v>
      </c>
      <c r="B112" s="51" t="s">
        <v>372</v>
      </c>
      <c r="C112" s="55">
        <v>36102.19</v>
      </c>
      <c r="D112" s="57">
        <f t="shared" si="0"/>
        <v>3.2437562885408661E-3</v>
      </c>
      <c r="E112" s="56"/>
    </row>
    <row r="113" spans="1:5" x14ac:dyDescent="0.2">
      <c r="A113" s="54">
        <v>5126</v>
      </c>
      <c r="B113" s="51" t="s">
        <v>373</v>
      </c>
      <c r="C113" s="55">
        <v>286436.75</v>
      </c>
      <c r="D113" s="57">
        <f t="shared" si="0"/>
        <v>2.5736139804308489E-2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11444.76</v>
      </c>
      <c r="D116" s="57">
        <f t="shared" si="0"/>
        <v>1.0283036076437733E-3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1519743.7199999997</v>
      </c>
      <c r="D117" s="57">
        <f t="shared" si="0"/>
        <v>0.13654790052128382</v>
      </c>
      <c r="E117" s="56"/>
    </row>
    <row r="118" spans="1:5" x14ac:dyDescent="0.2">
      <c r="A118" s="54">
        <v>5131</v>
      </c>
      <c r="B118" s="51" t="s">
        <v>378</v>
      </c>
      <c r="C118" s="55">
        <v>181933.96</v>
      </c>
      <c r="D118" s="57">
        <f t="shared" si="0"/>
        <v>1.6346637886763719E-2</v>
      </c>
      <c r="E118" s="56"/>
    </row>
    <row r="119" spans="1:5" x14ac:dyDescent="0.2">
      <c r="A119" s="54">
        <v>5132</v>
      </c>
      <c r="B119" s="51" t="s">
        <v>379</v>
      </c>
      <c r="C119" s="55">
        <v>50085.78</v>
      </c>
      <c r="D119" s="57">
        <f t="shared" si="0"/>
        <v>4.5001719796354273E-3</v>
      </c>
      <c r="E119" s="56"/>
    </row>
    <row r="120" spans="1:5" x14ac:dyDescent="0.2">
      <c r="A120" s="54">
        <v>5133</v>
      </c>
      <c r="B120" s="51" t="s">
        <v>380</v>
      </c>
      <c r="C120" s="55">
        <v>17547.82</v>
      </c>
      <c r="D120" s="57">
        <f t="shared" si="0"/>
        <v>1.5766592407602746E-3</v>
      </c>
      <c r="E120" s="56"/>
    </row>
    <row r="121" spans="1:5" x14ac:dyDescent="0.2">
      <c r="A121" s="54">
        <v>5134</v>
      </c>
      <c r="B121" s="51" t="s">
        <v>381</v>
      </c>
      <c r="C121" s="55">
        <v>183768.16</v>
      </c>
      <c r="D121" s="57">
        <f t="shared" si="0"/>
        <v>1.6511439462082052E-2</v>
      </c>
      <c r="E121" s="56"/>
    </row>
    <row r="122" spans="1:5" x14ac:dyDescent="0.2">
      <c r="A122" s="54">
        <v>5135</v>
      </c>
      <c r="B122" s="51" t="s">
        <v>382</v>
      </c>
      <c r="C122" s="55">
        <v>660338.35</v>
      </c>
      <c r="D122" s="57">
        <f t="shared" si="0"/>
        <v>5.9330934643499443E-2</v>
      </c>
      <c r="E122" s="56"/>
    </row>
    <row r="123" spans="1:5" x14ac:dyDescent="0.2">
      <c r="A123" s="54">
        <v>5136</v>
      </c>
      <c r="B123" s="51" t="s">
        <v>383</v>
      </c>
      <c r="C123" s="55">
        <v>49762.29</v>
      </c>
      <c r="D123" s="57">
        <f t="shared" si="0"/>
        <v>4.4711066314728895E-3</v>
      </c>
      <c r="E123" s="56"/>
    </row>
    <row r="124" spans="1:5" x14ac:dyDescent="0.2">
      <c r="A124" s="54">
        <v>5137</v>
      </c>
      <c r="B124" s="51" t="s">
        <v>384</v>
      </c>
      <c r="C124" s="55">
        <v>6991.76</v>
      </c>
      <c r="D124" s="57">
        <f t="shared" si="0"/>
        <v>6.2820470082198578E-4</v>
      </c>
      <c r="E124" s="56"/>
    </row>
    <row r="125" spans="1:5" x14ac:dyDescent="0.2">
      <c r="A125" s="54">
        <v>5138</v>
      </c>
      <c r="B125" s="51" t="s">
        <v>385</v>
      </c>
      <c r="C125" s="55">
        <v>197083.69</v>
      </c>
      <c r="D125" s="57">
        <f t="shared" si="0"/>
        <v>1.7707830433730989E-2</v>
      </c>
      <c r="E125" s="56"/>
    </row>
    <row r="126" spans="1:5" x14ac:dyDescent="0.2">
      <c r="A126" s="54">
        <v>5139</v>
      </c>
      <c r="B126" s="51" t="s">
        <v>386</v>
      </c>
      <c r="C126" s="55">
        <v>172231.91</v>
      </c>
      <c r="D126" s="57">
        <f t="shared" si="0"/>
        <v>1.5474915542517073E-2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2216864.5499999998</v>
      </c>
      <c r="D127" s="57">
        <f t="shared" si="0"/>
        <v>0.19918371502963717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2216864.5499999998</v>
      </c>
      <c r="D137" s="57">
        <f t="shared" si="0"/>
        <v>0.19918371502963717</v>
      </c>
      <c r="E137" s="56"/>
    </row>
    <row r="138" spans="1:5" x14ac:dyDescent="0.2">
      <c r="A138" s="54">
        <v>5241</v>
      </c>
      <c r="B138" s="51" t="s">
        <v>396</v>
      </c>
      <c r="C138" s="55">
        <v>2171525.84</v>
      </c>
      <c r="D138" s="57">
        <f t="shared" si="0"/>
        <v>0.19511006393875235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45338.71</v>
      </c>
      <c r="D140" s="57">
        <f t="shared" si="0"/>
        <v>4.0736510908848085E-3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hidden="1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hidden="1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hidden="1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hidden="1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hidden="1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hidden="1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hidden="1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hidden="1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hidden="1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hidden="1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hidden="1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hidden="1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hidden="1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hidden="1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hidden="1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hidden="1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hidden="1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hidden="1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hidden="1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hidden="1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hidden="1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hidden="1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hidden="1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hidden="1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hidden="1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hidden="1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hidden="1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hidden="1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hidden="1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hidden="1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hidden="1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hidden="1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hidden="1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hidden="1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hidden="1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hidden="1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hidden="1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hidden="1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hidden="1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hidden="1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hidden="1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hidden="1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hidden="1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hidden="1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hidden="1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hidden="1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hidden="1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hidden="1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hidden="1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hidden="1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hidden="1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hidden="1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hidden="1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hidden="1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hidden="1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hidden="1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hidden="1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hidden="1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hidden="1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hidden="1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hidden="1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hidden="1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hidden="1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hidden="1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hidden="1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hidden="1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hidden="1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hidden="1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hidden="1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hidden="1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hidden="1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hidden="1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hidden="1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hidden="1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hidden="1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2.453125" style="3" customWidth="1"/>
    <col min="4" max="16384" width="12.453125" style="3" hidden="1"/>
  </cols>
  <sheetData>
    <row r="1" spans="1:2" ht="10.5" x14ac:dyDescent="0.25">
      <c r="B1" s="109"/>
    </row>
    <row r="2" spans="1:2" ht="15" customHeight="1" x14ac:dyDescent="0.2">
      <c r="A2" s="96" t="s">
        <v>188</v>
      </c>
      <c r="B2" s="97" t="s">
        <v>50</v>
      </c>
    </row>
    <row r="3" spans="1:2" ht="10.5" x14ac:dyDescent="0.2">
      <c r="A3" s="13"/>
      <c r="B3" s="110"/>
    </row>
    <row r="4" spans="1:2" ht="14.15" customHeight="1" x14ac:dyDescent="0.2">
      <c r="A4" s="111" t="s">
        <v>569</v>
      </c>
      <c r="B4" s="101" t="s">
        <v>78</v>
      </c>
    </row>
    <row r="5" spans="1:2" ht="14.15" customHeight="1" x14ac:dyDescent="0.2">
      <c r="A5" s="102"/>
      <c r="B5" s="101" t="s">
        <v>51</v>
      </c>
    </row>
    <row r="6" spans="1:2" ht="14.15" customHeight="1" x14ac:dyDescent="0.2">
      <c r="A6" s="102"/>
      <c r="B6" s="101" t="s">
        <v>146</v>
      </c>
    </row>
    <row r="7" spans="1:2" ht="14.15" customHeight="1" x14ac:dyDescent="0.2">
      <c r="A7" s="102"/>
      <c r="B7" s="101" t="s">
        <v>63</v>
      </c>
    </row>
    <row r="8" spans="1:2" x14ac:dyDescent="0.2">
      <c r="A8" s="102"/>
    </row>
    <row r="9" spans="1:2" ht="10.5" x14ac:dyDescent="0.2">
      <c r="A9" s="111" t="s">
        <v>570</v>
      </c>
      <c r="B9" s="103" t="s">
        <v>148</v>
      </c>
    </row>
    <row r="10" spans="1:2" ht="15" customHeight="1" x14ac:dyDescent="0.2">
      <c r="A10" s="102"/>
      <c r="B10" s="112" t="s">
        <v>63</v>
      </c>
    </row>
    <row r="11" spans="1:2" x14ac:dyDescent="0.2">
      <c r="A11" s="102"/>
    </row>
    <row r="12" spans="1:2" ht="10.5" x14ac:dyDescent="0.2">
      <c r="A12" s="111" t="s">
        <v>572</v>
      </c>
      <c r="B12" s="103" t="s">
        <v>148</v>
      </c>
    </row>
    <row r="13" spans="1:2" ht="20.5" x14ac:dyDescent="0.2">
      <c r="A13" s="102"/>
      <c r="B13" s="103" t="s">
        <v>70</v>
      </c>
    </row>
    <row r="14" spans="1:2" ht="10.5" x14ac:dyDescent="0.2">
      <c r="A14" s="102"/>
      <c r="B14" s="112" t="s">
        <v>63</v>
      </c>
    </row>
    <row r="15" spans="1:2" x14ac:dyDescent="0.2">
      <c r="A15" s="102"/>
    </row>
    <row r="16" spans="1:2" x14ac:dyDescent="0.2">
      <c r="A16" s="102"/>
    </row>
    <row r="17" spans="1:2" ht="15" customHeight="1" x14ac:dyDescent="0.2">
      <c r="A17" s="111" t="s">
        <v>573</v>
      </c>
      <c r="B17" s="105" t="s">
        <v>71</v>
      </c>
    </row>
    <row r="18" spans="1:2" ht="15" customHeight="1" x14ac:dyDescent="0.2">
      <c r="A18" s="13"/>
      <c r="B18" s="105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29"/>
  <sheetViews>
    <sheetView topLeftCell="A24" workbookViewId="0">
      <selection activeCell="A29" sqref="A29:IV29"/>
    </sheetView>
  </sheetViews>
  <sheetFormatPr baseColWidth="10" defaultColWidth="9.08984375" defaultRowHeight="10" x14ac:dyDescent="0.2"/>
  <cols>
    <col min="1" max="1" width="10" style="29" customWidth="1"/>
    <col min="2" max="2" width="48.08984375" style="29" customWidth="1"/>
    <col min="3" max="3" width="22.90625" style="29" customWidth="1"/>
    <col min="4" max="5" width="16.6328125" style="29" customWidth="1"/>
    <col min="6" max="16384" width="9.08984375" style="29"/>
  </cols>
  <sheetData>
    <row r="1" spans="1:5" ht="18.899999999999999" customHeight="1" x14ac:dyDescent="0.2">
      <c r="A1" s="170" t="s">
        <v>662</v>
      </c>
      <c r="B1" s="170"/>
      <c r="C1" s="170"/>
      <c r="D1" s="27" t="s">
        <v>605</v>
      </c>
      <c r="E1" s="28">
        <v>2023</v>
      </c>
    </row>
    <row r="2" spans="1:5" ht="18.899999999999999" customHeight="1" x14ac:dyDescent="0.2">
      <c r="A2" s="170" t="s">
        <v>611</v>
      </c>
      <c r="B2" s="170"/>
      <c r="C2" s="170"/>
      <c r="D2" s="27" t="s">
        <v>606</v>
      </c>
      <c r="E2" s="28" t="s">
        <v>608</v>
      </c>
    </row>
    <row r="3" spans="1:5" ht="18.899999999999999" customHeight="1" x14ac:dyDescent="0.2">
      <c r="A3" s="170" t="s">
        <v>663</v>
      </c>
      <c r="B3" s="170"/>
      <c r="C3" s="170"/>
      <c r="D3" s="27" t="s">
        <v>607</v>
      </c>
      <c r="E3" s="28">
        <v>1</v>
      </c>
    </row>
    <row r="4" spans="1:5" ht="10.5" x14ac:dyDescent="0.25">
      <c r="A4" s="30" t="s">
        <v>194</v>
      </c>
      <c r="B4" s="31"/>
      <c r="C4" s="31"/>
      <c r="D4" s="31"/>
      <c r="E4" s="31"/>
    </row>
    <row r="6" spans="1:5" ht="10.5" x14ac:dyDescent="0.25">
      <c r="A6" s="31" t="s">
        <v>172</v>
      </c>
      <c r="B6" s="31"/>
      <c r="C6" s="31"/>
      <c r="D6" s="31"/>
      <c r="E6" s="31"/>
    </row>
    <row r="7" spans="1:5" ht="10.5" x14ac:dyDescent="0.25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945816.92</v>
      </c>
    </row>
    <row r="9" spans="1:5" x14ac:dyDescent="0.2">
      <c r="A9" s="33">
        <v>3120</v>
      </c>
      <c r="B9" s="29" t="s">
        <v>465</v>
      </c>
      <c r="C9" s="34">
        <v>0.05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ht="10.5" x14ac:dyDescent="0.25">
      <c r="A12" s="31" t="s">
        <v>174</v>
      </c>
      <c r="B12" s="31"/>
      <c r="C12" s="31"/>
      <c r="D12" s="31"/>
      <c r="E12" s="31"/>
    </row>
    <row r="13" spans="1:5" ht="10.5" x14ac:dyDescent="0.25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2208541.94</v>
      </c>
    </row>
    <row r="15" spans="1:5" x14ac:dyDescent="0.2">
      <c r="A15" s="33">
        <v>3220</v>
      </c>
      <c r="B15" s="29" t="s">
        <v>469</v>
      </c>
      <c r="C15" s="34">
        <v>6624493.0999999996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" x14ac:dyDescent="0.2"/>
  <cols>
    <col min="1" max="1" width="8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6" t="s">
        <v>188</v>
      </c>
      <c r="B2" s="97" t="s">
        <v>50</v>
      </c>
    </row>
    <row r="4" spans="1:2" ht="15" customHeight="1" x14ac:dyDescent="0.2">
      <c r="A4" s="111" t="s">
        <v>23</v>
      </c>
      <c r="B4" s="101" t="s">
        <v>78</v>
      </c>
    </row>
    <row r="5" spans="1:2" ht="15" customHeight="1" x14ac:dyDescent="0.2">
      <c r="A5" s="111" t="s">
        <v>25</v>
      </c>
      <c r="B5" s="101" t="s">
        <v>51</v>
      </c>
    </row>
    <row r="6" spans="1:2" ht="15" customHeight="1" x14ac:dyDescent="0.2">
      <c r="B6" s="101" t="s">
        <v>173</v>
      </c>
    </row>
    <row r="7" spans="1:2" ht="15" customHeight="1" x14ac:dyDescent="0.2">
      <c r="B7" s="101" t="s">
        <v>73</v>
      </c>
    </row>
    <row r="8" spans="1:2" ht="15" customHeight="1" x14ac:dyDescent="0.2">
      <c r="B8" s="101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1:E124"/>
  <sheetViews>
    <sheetView topLeftCell="A110" workbookViewId="0">
      <selection sqref="A1:E131"/>
    </sheetView>
  </sheetViews>
  <sheetFormatPr baseColWidth="10" defaultColWidth="9.08984375" defaultRowHeight="10" x14ac:dyDescent="0.2"/>
  <cols>
    <col min="1" max="1" width="10" style="29" customWidth="1"/>
    <col min="2" max="2" width="63.453125" style="29" bestFit="1" customWidth="1"/>
    <col min="3" max="3" width="15.36328125" style="29" bestFit="1" customWidth="1"/>
    <col min="4" max="4" width="16.453125" style="29" bestFit="1" customWidth="1"/>
    <col min="5" max="5" width="19.08984375" style="29" customWidth="1"/>
    <col min="6" max="16384" width="9.08984375" style="29"/>
  </cols>
  <sheetData>
    <row r="1" spans="1:5" s="35" customFormat="1" ht="18.899999999999999" customHeight="1" x14ac:dyDescent="0.35">
      <c r="A1" s="170" t="s">
        <v>662</v>
      </c>
      <c r="B1" s="170"/>
      <c r="C1" s="170"/>
      <c r="D1" s="27" t="s">
        <v>605</v>
      </c>
      <c r="E1" s="28">
        <v>2023</v>
      </c>
    </row>
    <row r="2" spans="1:5" s="35" customFormat="1" ht="18.899999999999999" customHeight="1" x14ac:dyDescent="0.35">
      <c r="A2" s="170" t="s">
        <v>612</v>
      </c>
      <c r="B2" s="170"/>
      <c r="C2" s="170"/>
      <c r="D2" s="27" t="s">
        <v>606</v>
      </c>
      <c r="E2" s="28" t="s">
        <v>608</v>
      </c>
    </row>
    <row r="3" spans="1:5" s="35" customFormat="1" ht="18.899999999999999" customHeight="1" x14ac:dyDescent="0.35">
      <c r="A3" s="170" t="s">
        <v>663</v>
      </c>
      <c r="B3" s="170"/>
      <c r="C3" s="170"/>
      <c r="D3" s="27" t="s">
        <v>607</v>
      </c>
      <c r="E3" s="28">
        <v>1</v>
      </c>
    </row>
    <row r="4" spans="1:5" ht="10.5" x14ac:dyDescent="0.25">
      <c r="A4" s="30" t="s">
        <v>194</v>
      </c>
      <c r="B4" s="31"/>
      <c r="C4" s="31"/>
      <c r="D4" s="31"/>
      <c r="E4" s="31"/>
    </row>
    <row r="6" spans="1:5" ht="10.5" x14ac:dyDescent="0.25">
      <c r="A6" s="31" t="s">
        <v>175</v>
      </c>
      <c r="B6" s="31"/>
      <c r="C6" s="31"/>
      <c r="D6" s="31"/>
      <c r="E6" s="31"/>
    </row>
    <row r="7" spans="1:5" ht="10.5" x14ac:dyDescent="0.25">
      <c r="A7" s="32" t="s">
        <v>144</v>
      </c>
      <c r="B7" s="32" t="s">
        <v>649</v>
      </c>
      <c r="C7" s="128">
        <v>2023</v>
      </c>
      <c r="D7" s="128">
        <v>2022</v>
      </c>
      <c r="E7" s="32"/>
    </row>
    <row r="8" spans="1:5" x14ac:dyDescent="0.2">
      <c r="A8" s="33">
        <v>1111</v>
      </c>
      <c r="B8" s="29" t="s">
        <v>482</v>
      </c>
      <c r="C8" s="34">
        <v>505.05</v>
      </c>
      <c r="D8" s="34">
        <v>-3362.31</v>
      </c>
    </row>
    <row r="9" spans="1:5" x14ac:dyDescent="0.2">
      <c r="A9" s="33">
        <v>1112</v>
      </c>
      <c r="B9" s="29" t="s">
        <v>483</v>
      </c>
      <c r="C9" s="34">
        <v>936188.56</v>
      </c>
      <c r="D9" s="34">
        <v>1919370.21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3507542.72</v>
      </c>
      <c r="D11" s="34">
        <v>2190242.86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ht="10.5" x14ac:dyDescent="0.25">
      <c r="A15" s="132">
        <v>1110</v>
      </c>
      <c r="B15" s="133" t="s">
        <v>627</v>
      </c>
      <c r="C15" s="134">
        <f>SUM(C8:C14)</f>
        <v>4444236.33</v>
      </c>
      <c r="D15" s="134">
        <f>SUM(D8:D14)</f>
        <v>4106250.76</v>
      </c>
    </row>
    <row r="18" spans="1:5" ht="10.5" x14ac:dyDescent="0.25">
      <c r="A18" s="31" t="s">
        <v>176</v>
      </c>
      <c r="B18" s="31"/>
      <c r="C18" s="31"/>
      <c r="D18" s="31"/>
      <c r="E18" s="129"/>
    </row>
    <row r="19" spans="1:5" ht="10.5" x14ac:dyDescent="0.25">
      <c r="A19" s="32" t="s">
        <v>144</v>
      </c>
      <c r="B19" s="32" t="s">
        <v>649</v>
      </c>
      <c r="C19" s="143" t="s">
        <v>648</v>
      </c>
      <c r="D19" s="143" t="s">
        <v>179</v>
      </c>
      <c r="E19" s="129"/>
    </row>
    <row r="20" spans="1:5" ht="10.5" x14ac:dyDescent="0.25">
      <c r="A20" s="132">
        <v>1230</v>
      </c>
      <c r="B20" s="133" t="s">
        <v>228</v>
      </c>
      <c r="C20" s="134">
        <f>SUM(C21:C27)</f>
        <v>987911.15</v>
      </c>
      <c r="D20" s="134">
        <f>SUM(D21:D27)</f>
        <v>0</v>
      </c>
      <c r="E20" s="129"/>
    </row>
    <row r="21" spans="1:5" x14ac:dyDescent="0.2">
      <c r="A21" s="33">
        <v>1231</v>
      </c>
      <c r="B21" s="29" t="s">
        <v>229</v>
      </c>
      <c r="C21" s="34">
        <v>0</v>
      </c>
      <c r="D21" s="131">
        <v>0</v>
      </c>
      <c r="E21" s="129"/>
    </row>
    <row r="22" spans="1:5" x14ac:dyDescent="0.2">
      <c r="A22" s="33">
        <v>1232</v>
      </c>
      <c r="B22" s="29" t="s">
        <v>230</v>
      </c>
      <c r="C22" s="34">
        <v>0</v>
      </c>
      <c r="D22" s="131">
        <v>0</v>
      </c>
      <c r="E22" s="129"/>
    </row>
    <row r="23" spans="1:5" x14ac:dyDescent="0.2">
      <c r="A23" s="33">
        <v>1233</v>
      </c>
      <c r="B23" s="29" t="s">
        <v>231</v>
      </c>
      <c r="C23" s="34">
        <v>0</v>
      </c>
      <c r="D23" s="131">
        <v>0</v>
      </c>
      <c r="E23" s="129"/>
    </row>
    <row r="24" spans="1:5" x14ac:dyDescent="0.2">
      <c r="A24" s="33">
        <v>1234</v>
      </c>
      <c r="B24" s="29" t="s">
        <v>232</v>
      </c>
      <c r="C24" s="34">
        <v>0</v>
      </c>
      <c r="D24" s="131">
        <v>0</v>
      </c>
      <c r="E24" s="129"/>
    </row>
    <row r="25" spans="1:5" x14ac:dyDescent="0.2">
      <c r="A25" s="33">
        <v>1235</v>
      </c>
      <c r="B25" s="29" t="s">
        <v>233</v>
      </c>
      <c r="C25" s="34">
        <v>0</v>
      </c>
      <c r="D25" s="131">
        <v>0</v>
      </c>
      <c r="E25" s="129"/>
    </row>
    <row r="26" spans="1:5" x14ac:dyDescent="0.2">
      <c r="A26" s="33">
        <v>1236</v>
      </c>
      <c r="B26" s="29" t="s">
        <v>234</v>
      </c>
      <c r="C26" s="34">
        <v>987911.15</v>
      </c>
      <c r="D26" s="131">
        <v>0</v>
      </c>
      <c r="E26" s="129"/>
    </row>
    <row r="27" spans="1:5" x14ac:dyDescent="0.2">
      <c r="A27" s="33">
        <v>1239</v>
      </c>
      <c r="B27" s="29" t="s">
        <v>235</v>
      </c>
      <c r="C27" s="34">
        <v>0</v>
      </c>
      <c r="D27" s="131">
        <v>0</v>
      </c>
      <c r="E27" s="129"/>
    </row>
    <row r="28" spans="1:5" ht="10.5" x14ac:dyDescent="0.25">
      <c r="A28" s="132">
        <v>1240</v>
      </c>
      <c r="B28" s="133" t="s">
        <v>236</v>
      </c>
      <c r="C28" s="134">
        <f>SUM(C29:C36)</f>
        <v>1349428</v>
      </c>
      <c r="D28" s="134">
        <f>SUM(D29:D36)</f>
        <v>1255691</v>
      </c>
      <c r="E28" s="129"/>
    </row>
    <row r="29" spans="1:5" x14ac:dyDescent="0.2">
      <c r="A29" s="33">
        <v>1241</v>
      </c>
      <c r="B29" s="29" t="s">
        <v>237</v>
      </c>
      <c r="C29" s="34">
        <v>103478</v>
      </c>
      <c r="D29" s="131">
        <v>25491</v>
      </c>
      <c r="E29" s="129"/>
    </row>
    <row r="30" spans="1:5" x14ac:dyDescent="0.2">
      <c r="A30" s="33">
        <v>1242</v>
      </c>
      <c r="B30" s="29" t="s">
        <v>238</v>
      </c>
      <c r="C30" s="34">
        <v>0</v>
      </c>
      <c r="D30" s="131">
        <v>0</v>
      </c>
      <c r="E30" s="129"/>
    </row>
    <row r="31" spans="1:5" x14ac:dyDescent="0.2">
      <c r="A31" s="33">
        <v>1243</v>
      </c>
      <c r="B31" s="29" t="s">
        <v>239</v>
      </c>
      <c r="C31" s="34">
        <v>0</v>
      </c>
      <c r="D31" s="131">
        <v>0</v>
      </c>
      <c r="E31" s="129"/>
    </row>
    <row r="32" spans="1:5" x14ac:dyDescent="0.2">
      <c r="A32" s="33">
        <v>1244</v>
      </c>
      <c r="B32" s="29" t="s">
        <v>240</v>
      </c>
      <c r="C32" s="34">
        <v>1230200</v>
      </c>
      <c r="D32" s="131">
        <v>1230200</v>
      </c>
      <c r="E32" s="129"/>
    </row>
    <row r="33" spans="1:5" x14ac:dyDescent="0.2">
      <c r="A33" s="33">
        <v>1245</v>
      </c>
      <c r="B33" s="29" t="s">
        <v>241</v>
      </c>
      <c r="C33" s="34">
        <v>0</v>
      </c>
      <c r="D33" s="131">
        <v>0</v>
      </c>
      <c r="E33" s="129"/>
    </row>
    <row r="34" spans="1:5" x14ac:dyDescent="0.2">
      <c r="A34" s="33">
        <v>1246</v>
      </c>
      <c r="B34" s="29" t="s">
        <v>242</v>
      </c>
      <c r="C34" s="34">
        <v>15750</v>
      </c>
      <c r="D34" s="131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1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1">
        <v>0</v>
      </c>
    </row>
    <row r="37" spans="1:5" ht="10.5" x14ac:dyDescent="0.25">
      <c r="A37" s="132">
        <v>1250</v>
      </c>
      <c r="B37" s="133" t="s">
        <v>246</v>
      </c>
      <c r="C37" s="134">
        <f>SUM(C38:C42)</f>
        <v>0</v>
      </c>
      <c r="D37" s="134">
        <f>SUM(D38:D42)</f>
        <v>0</v>
      </c>
      <c r="E37" s="133"/>
    </row>
    <row r="38" spans="1:5" x14ac:dyDescent="0.2">
      <c r="A38" s="33">
        <v>1251</v>
      </c>
      <c r="B38" s="29" t="s">
        <v>247</v>
      </c>
      <c r="C38" s="34">
        <v>0</v>
      </c>
      <c r="D38" s="131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1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1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1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1">
        <v>0</v>
      </c>
    </row>
    <row r="43" spans="1:5" ht="10.5" x14ac:dyDescent="0.25">
      <c r="B43" s="135" t="s">
        <v>628</v>
      </c>
      <c r="C43" s="134">
        <f>C20+C28+C37</f>
        <v>2337339.15</v>
      </c>
      <c r="D43" s="134">
        <f>D20+D28+D37</f>
        <v>1255691</v>
      </c>
    </row>
    <row r="44" spans="1:5" s="129" customFormat="1" x14ac:dyDescent="0.2"/>
    <row r="45" spans="1:5" ht="10.5" x14ac:dyDescent="0.25">
      <c r="A45" s="31" t="s">
        <v>184</v>
      </c>
      <c r="B45" s="31"/>
      <c r="C45" s="31"/>
      <c r="D45" s="31"/>
      <c r="E45" s="31"/>
    </row>
    <row r="46" spans="1:5" ht="10.5" x14ac:dyDescent="0.25">
      <c r="A46" s="32" t="s">
        <v>144</v>
      </c>
      <c r="B46" s="32" t="s">
        <v>649</v>
      </c>
      <c r="C46" s="128">
        <v>2023</v>
      </c>
      <c r="D46" s="128">
        <v>2022</v>
      </c>
      <c r="E46" s="32"/>
    </row>
    <row r="47" spans="1:5" s="129" customFormat="1" ht="10.5" x14ac:dyDescent="0.25">
      <c r="A47" s="132">
        <v>3210</v>
      </c>
      <c r="B47" s="133" t="s">
        <v>629</v>
      </c>
      <c r="C47" s="134">
        <v>2208541.94</v>
      </c>
      <c r="D47" s="134">
        <v>4964227.54</v>
      </c>
    </row>
    <row r="48" spans="1:5" ht="10.5" x14ac:dyDescent="0.25">
      <c r="A48" s="130"/>
      <c r="B48" s="135" t="s">
        <v>617</v>
      </c>
      <c r="C48" s="134">
        <f>C51+C63+C91+C94+C49</f>
        <v>6662363.1500000004</v>
      </c>
      <c r="D48" s="134">
        <f>D51+D63+D91+D94+D49</f>
        <v>491545.38</v>
      </c>
    </row>
    <row r="49" spans="1:4" s="129" customFormat="1" ht="10.5" x14ac:dyDescent="0.25">
      <c r="A49" s="152">
        <v>5100</v>
      </c>
      <c r="B49" s="153" t="s">
        <v>359</v>
      </c>
      <c r="C49" s="154">
        <f>SUM(C50:C50)</f>
        <v>0</v>
      </c>
      <c r="D49" s="154">
        <f>SUM(D50:D50)</f>
        <v>0</v>
      </c>
    </row>
    <row r="50" spans="1:4" s="129" customFormat="1" x14ac:dyDescent="0.2">
      <c r="A50" s="155">
        <v>5130</v>
      </c>
      <c r="B50" s="156" t="s">
        <v>650</v>
      </c>
      <c r="C50" s="157">
        <v>0</v>
      </c>
      <c r="D50" s="157">
        <v>0</v>
      </c>
    </row>
    <row r="51" spans="1:4" ht="10.5" x14ac:dyDescent="0.25">
      <c r="A51" s="132">
        <v>5400</v>
      </c>
      <c r="B51" s="133" t="s">
        <v>424</v>
      </c>
      <c r="C51" s="134">
        <f>C52+C54+C56+C58+C60</f>
        <v>0</v>
      </c>
      <c r="D51" s="134">
        <f>D52+D54+D56+D58+D60</f>
        <v>0</v>
      </c>
    </row>
    <row r="52" spans="1:4" x14ac:dyDescent="0.2">
      <c r="A52" s="130">
        <v>5410</v>
      </c>
      <c r="B52" s="129" t="s">
        <v>618</v>
      </c>
      <c r="C52" s="131">
        <f>C53</f>
        <v>0</v>
      </c>
      <c r="D52" s="131">
        <f>D53</f>
        <v>0</v>
      </c>
    </row>
    <row r="53" spans="1:4" x14ac:dyDescent="0.2">
      <c r="A53" s="130">
        <v>5411</v>
      </c>
      <c r="B53" s="129" t="s">
        <v>426</v>
      </c>
      <c r="C53" s="131">
        <v>0</v>
      </c>
      <c r="D53" s="131">
        <v>0</v>
      </c>
    </row>
    <row r="54" spans="1:4" x14ac:dyDescent="0.2">
      <c r="A54" s="130">
        <v>5420</v>
      </c>
      <c r="B54" s="129" t="s">
        <v>619</v>
      </c>
      <c r="C54" s="131">
        <f>C55</f>
        <v>0</v>
      </c>
      <c r="D54" s="131">
        <f>D55</f>
        <v>0</v>
      </c>
    </row>
    <row r="55" spans="1:4" x14ac:dyDescent="0.2">
      <c r="A55" s="130">
        <v>5421</v>
      </c>
      <c r="B55" s="129" t="s">
        <v>429</v>
      </c>
      <c r="C55" s="131">
        <v>0</v>
      </c>
      <c r="D55" s="131">
        <v>0</v>
      </c>
    </row>
    <row r="56" spans="1:4" x14ac:dyDescent="0.2">
      <c r="A56" s="130">
        <v>5430</v>
      </c>
      <c r="B56" s="129" t="s">
        <v>620</v>
      </c>
      <c r="C56" s="131">
        <f>C57</f>
        <v>0</v>
      </c>
      <c r="D56" s="131">
        <f>D57</f>
        <v>0</v>
      </c>
    </row>
    <row r="57" spans="1:4" x14ac:dyDescent="0.2">
      <c r="A57" s="130">
        <v>5431</v>
      </c>
      <c r="B57" s="129" t="s">
        <v>432</v>
      </c>
      <c r="C57" s="131">
        <v>0</v>
      </c>
      <c r="D57" s="131">
        <v>0</v>
      </c>
    </row>
    <row r="58" spans="1:4" x14ac:dyDescent="0.2">
      <c r="A58" s="130">
        <v>5440</v>
      </c>
      <c r="B58" s="129" t="s">
        <v>621</v>
      </c>
      <c r="C58" s="131">
        <f>C59</f>
        <v>0</v>
      </c>
      <c r="D58" s="131">
        <f>D59</f>
        <v>0</v>
      </c>
    </row>
    <row r="59" spans="1:4" x14ac:dyDescent="0.2">
      <c r="A59" s="130">
        <v>5441</v>
      </c>
      <c r="B59" s="129" t="s">
        <v>621</v>
      </c>
      <c r="C59" s="131">
        <v>0</v>
      </c>
      <c r="D59" s="131">
        <v>0</v>
      </c>
    </row>
    <row r="60" spans="1:4" x14ac:dyDescent="0.2">
      <c r="A60" s="130">
        <v>5450</v>
      </c>
      <c r="B60" s="129" t="s">
        <v>622</v>
      </c>
      <c r="C60" s="131">
        <f>SUM(C61:C62)</f>
        <v>0</v>
      </c>
      <c r="D60" s="131">
        <f>SUM(D61:D62)</f>
        <v>0</v>
      </c>
    </row>
    <row r="61" spans="1:4" x14ac:dyDescent="0.2">
      <c r="A61" s="130">
        <v>5451</v>
      </c>
      <c r="B61" s="129" t="s">
        <v>436</v>
      </c>
      <c r="C61" s="131">
        <v>0</v>
      </c>
      <c r="D61" s="131">
        <v>0</v>
      </c>
    </row>
    <row r="62" spans="1:4" x14ac:dyDescent="0.2">
      <c r="A62" s="130">
        <v>5452</v>
      </c>
      <c r="B62" s="129" t="s">
        <v>437</v>
      </c>
      <c r="C62" s="131">
        <v>0</v>
      </c>
      <c r="D62" s="131">
        <v>0</v>
      </c>
    </row>
    <row r="63" spans="1:4" ht="10.5" x14ac:dyDescent="0.25">
      <c r="A63" s="132">
        <v>5500</v>
      </c>
      <c r="B63" s="133" t="s">
        <v>438</v>
      </c>
      <c r="C63" s="134">
        <f>C64+C73+C76+C82</f>
        <v>0</v>
      </c>
      <c r="D63" s="134">
        <f>D64+D73+D76+D82</f>
        <v>474310.59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474310.59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24906.12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445099.08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4305.3900000000003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ht="10.5" x14ac:dyDescent="0.25">
      <c r="A91" s="132">
        <v>5600</v>
      </c>
      <c r="B91" s="133" t="s">
        <v>79</v>
      </c>
      <c r="C91" s="134">
        <f>C92</f>
        <v>0</v>
      </c>
      <c r="D91" s="134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ht="10.5" x14ac:dyDescent="0.25">
      <c r="A94" s="132">
        <v>2110</v>
      </c>
      <c r="B94" s="138" t="s">
        <v>630</v>
      </c>
      <c r="C94" s="134">
        <f>SUM(C95:C99)</f>
        <v>6662363.1500000004</v>
      </c>
      <c r="D94" s="134">
        <f>SUM(D95:D99)</f>
        <v>17234.79</v>
      </c>
    </row>
    <row r="95" spans="1:4" x14ac:dyDescent="0.2">
      <c r="A95" s="130">
        <v>2111</v>
      </c>
      <c r="B95" s="129" t="s">
        <v>631</v>
      </c>
      <c r="C95" s="131">
        <v>6139688</v>
      </c>
      <c r="D95" s="131">
        <v>0</v>
      </c>
    </row>
    <row r="96" spans="1:4" x14ac:dyDescent="0.2">
      <c r="A96" s="130">
        <v>2112</v>
      </c>
      <c r="B96" s="129" t="s">
        <v>632</v>
      </c>
      <c r="C96" s="131">
        <v>81534.48</v>
      </c>
      <c r="D96" s="131">
        <v>16655.240000000002</v>
      </c>
    </row>
    <row r="97" spans="1:4" x14ac:dyDescent="0.2">
      <c r="A97" s="130">
        <v>2112</v>
      </c>
      <c r="B97" s="129" t="s">
        <v>633</v>
      </c>
      <c r="C97" s="131">
        <v>441140.67</v>
      </c>
      <c r="D97" s="131">
        <v>579.54999999999995</v>
      </c>
    </row>
    <row r="98" spans="1:4" x14ac:dyDescent="0.2">
      <c r="A98" s="130">
        <v>2115</v>
      </c>
      <c r="B98" s="129" t="s">
        <v>634</v>
      </c>
      <c r="C98" s="131">
        <v>0</v>
      </c>
      <c r="D98" s="131">
        <v>0</v>
      </c>
    </row>
    <row r="99" spans="1:4" x14ac:dyDescent="0.2">
      <c r="A99" s="130">
        <v>2114</v>
      </c>
      <c r="B99" s="129" t="s">
        <v>635</v>
      </c>
      <c r="C99" s="131">
        <v>0</v>
      </c>
      <c r="D99" s="131">
        <v>0</v>
      </c>
    </row>
    <row r="100" spans="1:4" ht="10.5" x14ac:dyDescent="0.25">
      <c r="A100" s="130"/>
      <c r="B100" s="135" t="s">
        <v>636</v>
      </c>
      <c r="C100" s="134">
        <f>+C101</f>
        <v>0</v>
      </c>
      <c r="D100" s="134">
        <f>+D101</f>
        <v>0</v>
      </c>
    </row>
    <row r="101" spans="1:4" s="129" customFormat="1" ht="10.5" x14ac:dyDescent="0.25">
      <c r="A101" s="152">
        <v>3100</v>
      </c>
      <c r="B101" s="158" t="s">
        <v>651</v>
      </c>
      <c r="C101" s="159">
        <f>SUM(C102:C105)</f>
        <v>0</v>
      </c>
      <c r="D101" s="159">
        <f>SUM(D102:D105)</f>
        <v>0</v>
      </c>
    </row>
    <row r="102" spans="1:4" s="129" customFormat="1" x14ac:dyDescent="0.2">
      <c r="A102" s="155"/>
      <c r="B102" s="160" t="s">
        <v>652</v>
      </c>
      <c r="C102" s="161">
        <v>0</v>
      </c>
      <c r="D102" s="161">
        <v>0</v>
      </c>
    </row>
    <row r="103" spans="1:4" s="129" customFormat="1" x14ac:dyDescent="0.2">
      <c r="A103" s="155"/>
      <c r="B103" s="160" t="s">
        <v>653</v>
      </c>
      <c r="C103" s="161">
        <v>0</v>
      </c>
      <c r="D103" s="161">
        <v>0</v>
      </c>
    </row>
    <row r="104" spans="1:4" s="129" customFormat="1" x14ac:dyDescent="0.2">
      <c r="A104" s="155"/>
      <c r="B104" s="160" t="s">
        <v>654</v>
      </c>
      <c r="C104" s="161">
        <v>0</v>
      </c>
      <c r="D104" s="161">
        <v>0</v>
      </c>
    </row>
    <row r="105" spans="1:4" s="129" customFormat="1" x14ac:dyDescent="0.2">
      <c r="A105" s="155"/>
      <c r="B105" s="160" t="s">
        <v>655</v>
      </c>
      <c r="C105" s="161">
        <v>0</v>
      </c>
      <c r="D105" s="161">
        <v>0</v>
      </c>
    </row>
    <row r="106" spans="1:4" s="129" customFormat="1" ht="10.5" x14ac:dyDescent="0.25">
      <c r="A106" s="155"/>
      <c r="B106" s="163" t="s">
        <v>656</v>
      </c>
      <c r="C106" s="154">
        <f>+C107</f>
        <v>0</v>
      </c>
      <c r="D106" s="154">
        <f>+D107</f>
        <v>0</v>
      </c>
    </row>
    <row r="107" spans="1:4" s="129" customFormat="1" ht="10.5" x14ac:dyDescent="0.25">
      <c r="A107" s="152">
        <v>1270</v>
      </c>
      <c r="B107" s="162" t="s">
        <v>252</v>
      </c>
      <c r="C107" s="159">
        <f>+C108</f>
        <v>0</v>
      </c>
      <c r="D107" s="159">
        <f>+D108</f>
        <v>0</v>
      </c>
    </row>
    <row r="108" spans="1:4" s="129" customFormat="1" x14ac:dyDescent="0.2">
      <c r="A108" s="155">
        <v>1273</v>
      </c>
      <c r="B108" s="156" t="s">
        <v>657</v>
      </c>
      <c r="C108" s="161">
        <v>0</v>
      </c>
      <c r="D108" s="161">
        <v>0</v>
      </c>
    </row>
    <row r="109" spans="1:4" s="129" customFormat="1" ht="10.5" x14ac:dyDescent="0.25">
      <c r="A109" s="155"/>
      <c r="B109" s="163" t="s">
        <v>658</v>
      </c>
      <c r="C109" s="154">
        <f>+C110+C112</f>
        <v>111644</v>
      </c>
      <c r="D109" s="154">
        <f>+D110+D112</f>
        <v>0</v>
      </c>
    </row>
    <row r="110" spans="1:4" s="129" customFormat="1" ht="10.5" x14ac:dyDescent="0.25">
      <c r="A110" s="152">
        <v>4300</v>
      </c>
      <c r="B110" s="158" t="s">
        <v>659</v>
      </c>
      <c r="C110" s="159">
        <f>+C111</f>
        <v>0</v>
      </c>
      <c r="D110" s="164">
        <f>+D111</f>
        <v>0</v>
      </c>
    </row>
    <row r="111" spans="1:4" s="129" customFormat="1" x14ac:dyDescent="0.2">
      <c r="A111" s="155">
        <v>4399</v>
      </c>
      <c r="B111" s="160" t="s">
        <v>352</v>
      </c>
      <c r="C111" s="161">
        <v>0</v>
      </c>
      <c r="D111" s="161">
        <v>0</v>
      </c>
    </row>
    <row r="112" spans="1:4" ht="10.5" x14ac:dyDescent="0.25">
      <c r="A112" s="132">
        <v>1120</v>
      </c>
      <c r="B112" s="139" t="s">
        <v>637</v>
      </c>
      <c r="C112" s="134">
        <f>SUM(C113:C121)</f>
        <v>111644</v>
      </c>
      <c r="D112" s="134">
        <f>SUM(D113:D121)</f>
        <v>0</v>
      </c>
    </row>
    <row r="113" spans="1:4" x14ac:dyDescent="0.2">
      <c r="A113" s="130">
        <v>1124</v>
      </c>
      <c r="B113" s="140" t="s">
        <v>638</v>
      </c>
      <c r="C113" s="141">
        <v>0</v>
      </c>
      <c r="D113" s="131">
        <v>0</v>
      </c>
    </row>
    <row r="114" spans="1:4" x14ac:dyDescent="0.2">
      <c r="A114" s="130">
        <v>1124</v>
      </c>
      <c r="B114" s="140" t="s">
        <v>639</v>
      </c>
      <c r="C114" s="141">
        <v>0</v>
      </c>
      <c r="D114" s="131">
        <v>0</v>
      </c>
    </row>
    <row r="115" spans="1:4" x14ac:dyDescent="0.2">
      <c r="A115" s="130">
        <v>1124</v>
      </c>
      <c r="B115" s="140" t="s">
        <v>640</v>
      </c>
      <c r="C115" s="141">
        <v>0</v>
      </c>
      <c r="D115" s="131">
        <v>0</v>
      </c>
    </row>
    <row r="116" spans="1:4" x14ac:dyDescent="0.2">
      <c r="A116" s="130">
        <v>1124</v>
      </c>
      <c r="B116" s="140" t="s">
        <v>641</v>
      </c>
      <c r="C116" s="141">
        <v>0</v>
      </c>
      <c r="D116" s="131">
        <v>0</v>
      </c>
    </row>
    <row r="117" spans="1:4" x14ac:dyDescent="0.2">
      <c r="A117" s="130">
        <v>1124</v>
      </c>
      <c r="B117" s="140" t="s">
        <v>642</v>
      </c>
      <c r="C117" s="131">
        <v>0</v>
      </c>
      <c r="D117" s="131">
        <v>0</v>
      </c>
    </row>
    <row r="118" spans="1:4" x14ac:dyDescent="0.2">
      <c r="A118" s="130">
        <v>1124</v>
      </c>
      <c r="B118" s="140" t="s">
        <v>643</v>
      </c>
      <c r="C118" s="131">
        <v>0</v>
      </c>
      <c r="D118" s="131">
        <v>0</v>
      </c>
    </row>
    <row r="119" spans="1:4" x14ac:dyDescent="0.2">
      <c r="A119" s="130">
        <v>1122</v>
      </c>
      <c r="B119" s="140" t="s">
        <v>644</v>
      </c>
      <c r="C119" s="131">
        <v>36644</v>
      </c>
      <c r="D119" s="131">
        <v>0</v>
      </c>
    </row>
    <row r="120" spans="1:4" x14ac:dyDescent="0.2">
      <c r="A120" s="130">
        <v>1122</v>
      </c>
      <c r="B120" s="140" t="s">
        <v>645</v>
      </c>
      <c r="C120" s="141">
        <v>0</v>
      </c>
      <c r="D120" s="131">
        <v>0</v>
      </c>
    </row>
    <row r="121" spans="1:4" x14ac:dyDescent="0.2">
      <c r="A121" s="130">
        <v>1122</v>
      </c>
      <c r="B121" s="140" t="s">
        <v>646</v>
      </c>
      <c r="C121" s="131">
        <v>75000</v>
      </c>
      <c r="D121" s="131">
        <v>0</v>
      </c>
    </row>
    <row r="122" spans="1:4" ht="10.5" x14ac:dyDescent="0.25">
      <c r="A122" s="130"/>
      <c r="B122" s="142" t="s">
        <v>647</v>
      </c>
      <c r="C122" s="134">
        <f>C47+C48+C100-C106-C109</f>
        <v>8759261.0899999999</v>
      </c>
      <c r="D122" s="134">
        <f>D47+D48+D100-D106-D109</f>
        <v>5455772.9199999999</v>
      </c>
    </row>
    <row r="123" spans="1:4" s="129" customFormat="1" ht="10.5" x14ac:dyDescent="0.25">
      <c r="A123" s="130"/>
      <c r="B123" s="142"/>
      <c r="C123" s="134"/>
      <c r="D123" s="134"/>
    </row>
    <row r="124" spans="1:4" s="129" customFormat="1" ht="10.5" x14ac:dyDescent="0.25">
      <c r="A124" s="130"/>
      <c r="B124" s="142" t="s">
        <v>625</v>
      </c>
      <c r="C124" s="134"/>
      <c r="D124" s="13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" x14ac:dyDescent="0.2"/>
  <cols>
    <col min="1" max="1" width="11.453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96" t="s">
        <v>188</v>
      </c>
      <c r="B2" s="97" t="s">
        <v>50</v>
      </c>
    </row>
    <row r="3" spans="1:2" ht="10.5" x14ac:dyDescent="0.2">
      <c r="B3" s="110"/>
    </row>
    <row r="4" spans="1:2" ht="14.15" customHeight="1" x14ac:dyDescent="0.2">
      <c r="A4" s="111" t="s">
        <v>27</v>
      </c>
      <c r="B4" s="101" t="s">
        <v>78</v>
      </c>
    </row>
    <row r="5" spans="1:2" ht="14.15" customHeight="1" x14ac:dyDescent="0.2">
      <c r="B5" s="101" t="s">
        <v>51</v>
      </c>
    </row>
    <row r="6" spans="1:2" ht="14.15" customHeight="1" x14ac:dyDescent="0.2">
      <c r="B6" s="101" t="s">
        <v>149</v>
      </c>
    </row>
    <row r="7" spans="1:2" ht="14.15" customHeight="1" x14ac:dyDescent="0.2">
      <c r="B7" s="101" t="s">
        <v>150</v>
      </c>
    </row>
    <row r="8" spans="1:2" ht="14.15" customHeight="1" x14ac:dyDescent="0.2"/>
    <row r="9" spans="1:2" ht="10.5" x14ac:dyDescent="0.2">
      <c r="A9" s="111" t="s">
        <v>29</v>
      </c>
      <c r="B9" s="103" t="s">
        <v>589</v>
      </c>
    </row>
    <row r="10" spans="1:2" ht="15" customHeight="1" x14ac:dyDescent="0.2">
      <c r="B10" s="103" t="s">
        <v>75</v>
      </c>
    </row>
    <row r="11" spans="1:2" ht="15" customHeight="1" x14ac:dyDescent="0.2">
      <c r="B11" s="113" t="s">
        <v>193</v>
      </c>
    </row>
    <row r="12" spans="1:2" ht="15" customHeight="1" x14ac:dyDescent="0.2"/>
    <row r="13" spans="1:2" ht="10.5" x14ac:dyDescent="0.2">
      <c r="A13" s="111" t="s">
        <v>76</v>
      </c>
      <c r="B13" s="101" t="s">
        <v>590</v>
      </c>
    </row>
    <row r="14" spans="1:2" ht="15" customHeight="1" x14ac:dyDescent="0.2">
      <c r="B14" s="101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22"/>
  <sheetViews>
    <sheetView showGridLines="0" topLeftCell="A22" workbookViewId="0">
      <selection sqref="A1:C28"/>
    </sheetView>
  </sheetViews>
  <sheetFormatPr baseColWidth="10" defaultColWidth="11.453125" defaultRowHeight="10" x14ac:dyDescent="0.2"/>
  <cols>
    <col min="1" max="1" width="3.36328125" style="39" customWidth="1"/>
    <col min="2" max="2" width="63.08984375" style="39" customWidth="1"/>
    <col min="3" max="3" width="17.6328125" style="39" customWidth="1"/>
    <col min="4" max="16384" width="11.453125" style="39"/>
  </cols>
  <sheetData>
    <row r="1" spans="1:3" s="37" customFormat="1" ht="18" customHeight="1" x14ac:dyDescent="0.35">
      <c r="A1" s="171" t="s">
        <v>662</v>
      </c>
      <c r="B1" s="172"/>
      <c r="C1" s="173"/>
    </row>
    <row r="2" spans="1:3" s="37" customFormat="1" ht="18" customHeight="1" x14ac:dyDescent="0.35">
      <c r="A2" s="174" t="s">
        <v>613</v>
      </c>
      <c r="B2" s="175"/>
      <c r="C2" s="176"/>
    </row>
    <row r="3" spans="1:3" s="37" customFormat="1" ht="18" customHeight="1" x14ac:dyDescent="0.35">
      <c r="A3" s="174" t="s">
        <v>663</v>
      </c>
      <c r="B3" s="177"/>
      <c r="C3" s="176"/>
    </row>
    <row r="4" spans="1:3" s="40" customFormat="1" ht="18" customHeight="1" x14ac:dyDescent="0.25">
      <c r="A4" s="178" t="s">
        <v>614</v>
      </c>
      <c r="B4" s="179"/>
      <c r="C4" s="180"/>
    </row>
    <row r="5" spans="1:3" s="38" customFormat="1" ht="10.5" x14ac:dyDescent="0.2">
      <c r="A5" s="58" t="s">
        <v>521</v>
      </c>
      <c r="B5" s="58"/>
      <c r="C5" s="144">
        <v>13338289.92</v>
      </c>
    </row>
    <row r="6" spans="1:3" ht="10.5" x14ac:dyDescent="0.2">
      <c r="A6" s="59"/>
      <c r="B6" s="60"/>
      <c r="C6" s="61"/>
    </row>
    <row r="7" spans="1:3" ht="10.5" x14ac:dyDescent="0.2">
      <c r="A7" s="68" t="s">
        <v>522</v>
      </c>
      <c r="B7" s="68"/>
      <c r="C7" s="145">
        <f>SUM(C8:C13)</f>
        <v>0</v>
      </c>
    </row>
    <row r="8" spans="1:3" x14ac:dyDescent="0.2">
      <c r="A8" s="76" t="s">
        <v>523</v>
      </c>
      <c r="B8" s="75" t="s">
        <v>342</v>
      </c>
      <c r="C8" s="146">
        <v>0</v>
      </c>
    </row>
    <row r="9" spans="1:3" x14ac:dyDescent="0.2">
      <c r="A9" s="62" t="s">
        <v>524</v>
      </c>
      <c r="B9" s="63" t="s">
        <v>533</v>
      </c>
      <c r="C9" s="146">
        <v>0</v>
      </c>
    </row>
    <row r="10" spans="1:3" x14ac:dyDescent="0.2">
      <c r="A10" s="62" t="s">
        <v>525</v>
      </c>
      <c r="B10" s="63" t="s">
        <v>350</v>
      </c>
      <c r="C10" s="146">
        <v>0</v>
      </c>
    </row>
    <row r="11" spans="1:3" x14ac:dyDescent="0.2">
      <c r="A11" s="62" t="s">
        <v>526</v>
      </c>
      <c r="B11" s="63" t="s">
        <v>351</v>
      </c>
      <c r="C11" s="146">
        <v>0</v>
      </c>
    </row>
    <row r="12" spans="1:3" x14ac:dyDescent="0.2">
      <c r="A12" s="62" t="s">
        <v>527</v>
      </c>
      <c r="B12" s="63" t="s">
        <v>352</v>
      </c>
      <c r="C12" s="146">
        <v>0</v>
      </c>
    </row>
    <row r="13" spans="1:3" x14ac:dyDescent="0.2">
      <c r="A13" s="64" t="s">
        <v>528</v>
      </c>
      <c r="B13" s="65" t="s">
        <v>529</v>
      </c>
      <c r="C13" s="146">
        <v>0</v>
      </c>
    </row>
    <row r="14" spans="1:3" x14ac:dyDescent="0.2">
      <c r="A14" s="74"/>
      <c r="B14" s="66"/>
      <c r="C14" s="67"/>
    </row>
    <row r="15" spans="1:3" ht="10.5" x14ac:dyDescent="0.2">
      <c r="A15" s="68" t="s">
        <v>82</v>
      </c>
      <c r="B15" s="60"/>
      <c r="C15" s="145">
        <f>SUM(C16:C18)</f>
        <v>0</v>
      </c>
    </row>
    <row r="16" spans="1:3" x14ac:dyDescent="0.2">
      <c r="A16" s="69">
        <v>3.1</v>
      </c>
      <c r="B16" s="63" t="s">
        <v>532</v>
      </c>
      <c r="C16" s="146">
        <v>0</v>
      </c>
    </row>
    <row r="17" spans="1:3" x14ac:dyDescent="0.2">
      <c r="A17" s="70">
        <v>3.2</v>
      </c>
      <c r="B17" s="63" t="s">
        <v>530</v>
      </c>
      <c r="C17" s="146">
        <v>0</v>
      </c>
    </row>
    <row r="18" spans="1:3" x14ac:dyDescent="0.2">
      <c r="A18" s="70">
        <v>3.3</v>
      </c>
      <c r="B18" s="65" t="s">
        <v>531</v>
      </c>
      <c r="C18" s="147">
        <v>0</v>
      </c>
    </row>
    <row r="19" spans="1:3" x14ac:dyDescent="0.2">
      <c r="A19" s="59"/>
      <c r="B19" s="71"/>
      <c r="C19" s="72"/>
    </row>
    <row r="20" spans="1:3" ht="10.5" x14ac:dyDescent="0.2">
      <c r="A20" s="73" t="s">
        <v>660</v>
      </c>
      <c r="B20" s="73"/>
      <c r="C20" s="144">
        <f>C5+C7-C15</f>
        <v>13338289.92</v>
      </c>
    </row>
    <row r="21" spans="1:3" ht="14.5" customHeight="1" x14ac:dyDescent="0.2">
      <c r="A21" s="193" t="s">
        <v>625</v>
      </c>
      <c r="B21" s="193"/>
      <c r="C21" s="193"/>
    </row>
    <row r="22" spans="1:3" x14ac:dyDescent="0.2">
      <c r="A22" s="194"/>
      <c r="B22" s="194"/>
      <c r="C22" s="194"/>
    </row>
  </sheetData>
  <mergeCells count="5">
    <mergeCell ref="A1:C1"/>
    <mergeCell ref="A2:C2"/>
    <mergeCell ref="A3:C3"/>
    <mergeCell ref="A4:C4"/>
    <mergeCell ref="A21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sqref="A1:C47"/>
    </sheetView>
  </sheetViews>
  <sheetFormatPr baseColWidth="10" defaultColWidth="11.453125" defaultRowHeight="10" x14ac:dyDescent="0.2"/>
  <cols>
    <col min="1" max="1" width="3.6328125" style="39" customWidth="1"/>
    <col min="2" max="2" width="62.08984375" style="39" customWidth="1"/>
    <col min="3" max="3" width="17.6328125" style="39" customWidth="1"/>
    <col min="4" max="16384" width="11.453125" style="39"/>
  </cols>
  <sheetData>
    <row r="1" spans="1:3" s="41" customFormat="1" ht="18.899999999999999" customHeight="1" x14ac:dyDescent="0.35">
      <c r="A1" s="181" t="s">
        <v>662</v>
      </c>
      <c r="B1" s="182"/>
      <c r="C1" s="183"/>
    </row>
    <row r="2" spans="1:3" s="41" customFormat="1" ht="18.899999999999999" customHeight="1" x14ac:dyDescent="0.35">
      <c r="A2" s="184" t="s">
        <v>615</v>
      </c>
      <c r="B2" s="185"/>
      <c r="C2" s="186"/>
    </row>
    <row r="3" spans="1:3" s="41" customFormat="1" ht="18.899999999999999" customHeight="1" x14ac:dyDescent="0.35">
      <c r="A3" s="184" t="s">
        <v>663</v>
      </c>
      <c r="B3" s="187"/>
      <c r="C3" s="186"/>
    </row>
    <row r="4" spans="1:3" s="42" customFormat="1" ht="10.5" x14ac:dyDescent="0.2">
      <c r="A4" s="178" t="s">
        <v>614</v>
      </c>
      <c r="B4" s="179"/>
      <c r="C4" s="180"/>
    </row>
    <row r="5" spans="1:3" ht="10.5" x14ac:dyDescent="0.2">
      <c r="A5" s="84" t="s">
        <v>534</v>
      </c>
      <c r="B5" s="58"/>
      <c r="C5" s="148">
        <v>13467087.130000001</v>
      </c>
    </row>
    <row r="6" spans="1:3" ht="10.5" x14ac:dyDescent="0.2">
      <c r="A6" s="78"/>
      <c r="B6" s="60"/>
      <c r="C6" s="79"/>
    </row>
    <row r="7" spans="1:3" ht="10.5" x14ac:dyDescent="0.2">
      <c r="A7" s="68" t="s">
        <v>535</v>
      </c>
      <c r="B7" s="80"/>
      <c r="C7" s="145">
        <f>SUM(C8:C28)</f>
        <v>2337339.15</v>
      </c>
    </row>
    <row r="8" spans="1:3" x14ac:dyDescent="0.2">
      <c r="A8" s="127">
        <v>2.1</v>
      </c>
      <c r="B8" s="85" t="s">
        <v>370</v>
      </c>
      <c r="C8" s="149">
        <v>0</v>
      </c>
    </row>
    <row r="9" spans="1:3" x14ac:dyDescent="0.2">
      <c r="A9" s="127">
        <v>2.2000000000000002</v>
      </c>
      <c r="B9" s="85" t="s">
        <v>367</v>
      </c>
      <c r="C9" s="149">
        <v>0</v>
      </c>
    </row>
    <row r="10" spans="1:3" x14ac:dyDescent="0.2">
      <c r="A10" s="90">
        <v>2.2999999999999998</v>
      </c>
      <c r="B10" s="77" t="s">
        <v>237</v>
      </c>
      <c r="C10" s="149">
        <v>103478</v>
      </c>
    </row>
    <row r="11" spans="1:3" x14ac:dyDescent="0.2">
      <c r="A11" s="90">
        <v>2.4</v>
      </c>
      <c r="B11" s="77" t="s">
        <v>238</v>
      </c>
      <c r="C11" s="149">
        <v>0</v>
      </c>
    </row>
    <row r="12" spans="1:3" x14ac:dyDescent="0.2">
      <c r="A12" s="90">
        <v>2.5</v>
      </c>
      <c r="B12" s="77" t="s">
        <v>239</v>
      </c>
      <c r="C12" s="149">
        <v>0</v>
      </c>
    </row>
    <row r="13" spans="1:3" x14ac:dyDescent="0.2">
      <c r="A13" s="90">
        <v>2.6</v>
      </c>
      <c r="B13" s="77" t="s">
        <v>240</v>
      </c>
      <c r="C13" s="149">
        <v>1230200</v>
      </c>
    </row>
    <row r="14" spans="1:3" x14ac:dyDescent="0.2">
      <c r="A14" s="90">
        <v>2.7</v>
      </c>
      <c r="B14" s="77" t="s">
        <v>241</v>
      </c>
      <c r="C14" s="149">
        <v>0</v>
      </c>
    </row>
    <row r="15" spans="1:3" x14ac:dyDescent="0.2">
      <c r="A15" s="90">
        <v>2.8</v>
      </c>
      <c r="B15" s="77" t="s">
        <v>242</v>
      </c>
      <c r="C15" s="149">
        <v>15750</v>
      </c>
    </row>
    <row r="16" spans="1:3" x14ac:dyDescent="0.2">
      <c r="A16" s="90">
        <v>2.9</v>
      </c>
      <c r="B16" s="77" t="s">
        <v>244</v>
      </c>
      <c r="C16" s="149">
        <v>0</v>
      </c>
    </row>
    <row r="17" spans="1:3" x14ac:dyDescent="0.2">
      <c r="A17" s="90" t="s">
        <v>536</v>
      </c>
      <c r="B17" s="77" t="s">
        <v>537</v>
      </c>
      <c r="C17" s="149">
        <v>0</v>
      </c>
    </row>
    <row r="18" spans="1:3" x14ac:dyDescent="0.2">
      <c r="A18" s="90" t="s">
        <v>562</v>
      </c>
      <c r="B18" s="77" t="s">
        <v>246</v>
      </c>
      <c r="C18" s="149">
        <v>0</v>
      </c>
    </row>
    <row r="19" spans="1:3" x14ac:dyDescent="0.2">
      <c r="A19" s="90" t="s">
        <v>563</v>
      </c>
      <c r="B19" s="77" t="s">
        <v>538</v>
      </c>
      <c r="C19" s="149">
        <v>0</v>
      </c>
    </row>
    <row r="20" spans="1:3" x14ac:dyDescent="0.2">
      <c r="A20" s="90" t="s">
        <v>564</v>
      </c>
      <c r="B20" s="77" t="s">
        <v>539</v>
      </c>
      <c r="C20" s="149">
        <v>987911.15</v>
      </c>
    </row>
    <row r="21" spans="1:3" x14ac:dyDescent="0.2">
      <c r="A21" s="90" t="s">
        <v>565</v>
      </c>
      <c r="B21" s="77" t="s">
        <v>540</v>
      </c>
      <c r="C21" s="149">
        <v>0</v>
      </c>
    </row>
    <row r="22" spans="1:3" x14ac:dyDescent="0.2">
      <c r="A22" s="90" t="s">
        <v>541</v>
      </c>
      <c r="B22" s="77" t="s">
        <v>542</v>
      </c>
      <c r="C22" s="149">
        <v>0</v>
      </c>
    </row>
    <row r="23" spans="1:3" x14ac:dyDescent="0.2">
      <c r="A23" s="90" t="s">
        <v>543</v>
      </c>
      <c r="B23" s="77" t="s">
        <v>544</v>
      </c>
      <c r="C23" s="149">
        <v>0</v>
      </c>
    </row>
    <row r="24" spans="1:3" x14ac:dyDescent="0.2">
      <c r="A24" s="90" t="s">
        <v>545</v>
      </c>
      <c r="B24" s="77" t="s">
        <v>546</v>
      </c>
      <c r="C24" s="149">
        <v>0</v>
      </c>
    </row>
    <row r="25" spans="1:3" x14ac:dyDescent="0.2">
      <c r="A25" s="90" t="s">
        <v>547</v>
      </c>
      <c r="B25" s="77" t="s">
        <v>548</v>
      </c>
      <c r="C25" s="149">
        <v>0</v>
      </c>
    </row>
    <row r="26" spans="1:3" x14ac:dyDescent="0.2">
      <c r="A26" s="90" t="s">
        <v>549</v>
      </c>
      <c r="B26" s="77" t="s">
        <v>550</v>
      </c>
      <c r="C26" s="149">
        <v>0</v>
      </c>
    </row>
    <row r="27" spans="1:3" x14ac:dyDescent="0.2">
      <c r="A27" s="90" t="s">
        <v>551</v>
      </c>
      <c r="B27" s="77" t="s">
        <v>552</v>
      </c>
      <c r="C27" s="149">
        <v>0</v>
      </c>
    </row>
    <row r="28" spans="1:3" x14ac:dyDescent="0.2">
      <c r="A28" s="90" t="s">
        <v>553</v>
      </c>
      <c r="B28" s="85" t="s">
        <v>554</v>
      </c>
      <c r="C28" s="149">
        <v>0</v>
      </c>
    </row>
    <row r="29" spans="1:3" x14ac:dyDescent="0.2">
      <c r="A29" s="91"/>
      <c r="B29" s="86"/>
      <c r="C29" s="87"/>
    </row>
    <row r="30" spans="1:3" ht="10.5" x14ac:dyDescent="0.2">
      <c r="A30" s="88" t="s">
        <v>555</v>
      </c>
      <c r="B30" s="89"/>
      <c r="C30" s="150">
        <f>SUM(C31:C35)</f>
        <v>0</v>
      </c>
    </row>
    <row r="31" spans="1:3" x14ac:dyDescent="0.2">
      <c r="A31" s="90" t="s">
        <v>556</v>
      </c>
      <c r="B31" s="77" t="s">
        <v>439</v>
      </c>
      <c r="C31" s="149">
        <v>0</v>
      </c>
    </row>
    <row r="32" spans="1:3" x14ac:dyDescent="0.2">
      <c r="A32" s="90" t="s">
        <v>557</v>
      </c>
      <c r="B32" s="77" t="s">
        <v>80</v>
      </c>
      <c r="C32" s="149">
        <v>0</v>
      </c>
    </row>
    <row r="33" spans="1:3" x14ac:dyDescent="0.2">
      <c r="A33" s="90" t="s">
        <v>558</v>
      </c>
      <c r="B33" s="77" t="s">
        <v>449</v>
      </c>
      <c r="C33" s="149">
        <v>0</v>
      </c>
    </row>
    <row r="34" spans="1:3" x14ac:dyDescent="0.2">
      <c r="A34" s="90" t="s">
        <v>559</v>
      </c>
      <c r="B34" s="77" t="s">
        <v>455</v>
      </c>
      <c r="C34" s="149">
        <v>0</v>
      </c>
    </row>
    <row r="35" spans="1:3" x14ac:dyDescent="0.2">
      <c r="A35" s="90" t="s">
        <v>560</v>
      </c>
      <c r="B35" s="85" t="s">
        <v>561</v>
      </c>
      <c r="C35" s="151">
        <v>0</v>
      </c>
    </row>
    <row r="36" spans="1:3" x14ac:dyDescent="0.2">
      <c r="A36" s="78"/>
      <c r="B36" s="81"/>
      <c r="C36" s="82"/>
    </row>
    <row r="37" spans="1:3" ht="10.5" x14ac:dyDescent="0.2">
      <c r="A37" s="83" t="s">
        <v>661</v>
      </c>
      <c r="B37" s="58"/>
      <c r="C37" s="144">
        <f>C5-C7+C30</f>
        <v>11129747.98</v>
      </c>
    </row>
    <row r="38" spans="1:3" ht="14.5" customHeight="1" x14ac:dyDescent="0.2">
      <c r="A38" s="193" t="s">
        <v>625</v>
      </c>
      <c r="B38" s="193"/>
      <c r="C38" s="193"/>
    </row>
    <row r="39" spans="1:3" x14ac:dyDescent="0.2">
      <c r="A39" s="194"/>
      <c r="B39" s="194"/>
      <c r="C39" s="194"/>
    </row>
  </sheetData>
  <mergeCells count="5">
    <mergeCell ref="A1:C1"/>
    <mergeCell ref="A2:C2"/>
    <mergeCell ref="A3:C3"/>
    <mergeCell ref="A4:C4"/>
    <mergeCell ref="A38:C3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08984375" defaultRowHeight="10" x14ac:dyDescent="0.2"/>
  <cols>
    <col min="1" max="1" width="10" style="29" customWidth="1"/>
    <col min="2" max="2" width="68.54296875" style="29" bestFit="1" customWidth="1"/>
    <col min="3" max="3" width="17.453125" style="29" bestFit="1" customWidth="1"/>
    <col min="4" max="5" width="23.6328125" style="29" bestFit="1" customWidth="1"/>
    <col min="6" max="6" width="19.36328125" style="29" customWidth="1"/>
    <col min="7" max="7" width="20.54296875" style="29" customWidth="1"/>
    <col min="8" max="10" width="20.36328125" style="29" customWidth="1"/>
    <col min="11" max="16384" width="9.08984375" style="29"/>
  </cols>
  <sheetData>
    <row r="1" spans="1:10" ht="18.899999999999999" customHeight="1" x14ac:dyDescent="0.2">
      <c r="A1" s="170" t="s">
        <v>662</v>
      </c>
      <c r="B1" s="188"/>
      <c r="C1" s="188"/>
      <c r="D1" s="188"/>
      <c r="E1" s="188"/>
      <c r="F1" s="188"/>
      <c r="G1" s="27" t="s">
        <v>605</v>
      </c>
      <c r="H1" s="28">
        <v>2023</v>
      </c>
    </row>
    <row r="2" spans="1:10" ht="18.899999999999999" customHeight="1" x14ac:dyDescent="0.2">
      <c r="A2" s="170" t="s">
        <v>616</v>
      </c>
      <c r="B2" s="188"/>
      <c r="C2" s="188"/>
      <c r="D2" s="188"/>
      <c r="E2" s="188"/>
      <c r="F2" s="188"/>
      <c r="G2" s="27" t="s">
        <v>606</v>
      </c>
      <c r="H2" s="28" t="s">
        <v>608</v>
      </c>
    </row>
    <row r="3" spans="1:10" ht="18.899999999999999" customHeight="1" x14ac:dyDescent="0.25">
      <c r="A3" s="189" t="s">
        <v>663</v>
      </c>
      <c r="B3" s="190"/>
      <c r="C3" s="190"/>
      <c r="D3" s="190"/>
      <c r="E3" s="190"/>
      <c r="F3" s="190"/>
      <c r="G3" s="27" t="s">
        <v>607</v>
      </c>
      <c r="H3" s="28">
        <v>1</v>
      </c>
    </row>
    <row r="4" spans="1:10" ht="10.5" x14ac:dyDescent="0.25">
      <c r="A4" s="30" t="s">
        <v>194</v>
      </c>
      <c r="B4" s="31"/>
      <c r="C4" s="31"/>
      <c r="D4" s="31"/>
      <c r="E4" s="31"/>
      <c r="F4" s="31"/>
      <c r="G4" s="31"/>
      <c r="H4" s="31"/>
    </row>
    <row r="7" spans="1:10" ht="10.5" x14ac:dyDescent="0.25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ht="10.5" x14ac:dyDescent="0.25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>C34+D34+E34</f>
        <v>0</v>
      </c>
    </row>
    <row r="35" spans="1:6" s="44" customFormat="1" ht="10.5" x14ac:dyDescent="0.25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54940000</v>
      </c>
      <c r="E36" s="34">
        <v>0</v>
      </c>
      <c r="F36" s="34">
        <f t="shared" si="0"/>
        <v>54940000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8871656.4499999993</v>
      </c>
      <c r="E37" s="34">
        <v>-58643243.659999996</v>
      </c>
      <c r="F37" s="34">
        <f t="shared" si="0"/>
        <v>-49771587.209999993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3941441.34</v>
      </c>
      <c r="E38" s="34">
        <v>0</v>
      </c>
      <c r="F38" s="34">
        <f t="shared" si="0"/>
        <v>3941441.34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-4242.8100000000004</v>
      </c>
      <c r="E39" s="34">
        <v>4121034.6</v>
      </c>
      <c r="F39" s="34">
        <f t="shared" si="0"/>
        <v>4116791.79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-13230888.73</v>
      </c>
      <c r="E40" s="34">
        <v>4242.8100000000004</v>
      </c>
      <c r="F40" s="34">
        <f t="shared" si="0"/>
        <v>-13226645.92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-54940000</v>
      </c>
      <c r="F41" s="34">
        <f t="shared" si="0"/>
        <v>-54940000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58881441.340000004</v>
      </c>
      <c r="E42" s="34">
        <v>-13467087.130000001</v>
      </c>
      <c r="F42" s="34">
        <f t="shared" si="0"/>
        <v>45414354.210000001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-3941441.34</v>
      </c>
      <c r="F43" s="34">
        <f t="shared" si="0"/>
        <v>-3941441.34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13467087.130000001</v>
      </c>
      <c r="E45" s="34">
        <v>-13467087.130000001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7776973.4000000004</v>
      </c>
      <c r="E46" s="34">
        <v>0</v>
      </c>
      <c r="F46" s="34">
        <f t="shared" si="0"/>
        <v>7776973.4000000004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0</v>
      </c>
      <c r="E47" s="34">
        <v>5690113.7300000004</v>
      </c>
      <c r="F47" s="34">
        <f t="shared" si="0"/>
        <v>5690113.7300000004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36328125" style="3" customWidth="1"/>
    <col min="2" max="2" width="42.08984375" style="3" customWidth="1"/>
    <col min="3" max="3" width="18.6328125" style="3" bestFit="1" customWidth="1"/>
    <col min="4" max="4" width="17" style="3" bestFit="1" customWidth="1"/>
    <col min="5" max="5" width="13.08984375" style="3" customWidth="1"/>
    <col min="6" max="6" width="11.453125" style="3" customWidth="1"/>
    <col min="7" max="8" width="11.6328125" style="3" hidden="1" customWidth="1"/>
    <col min="9" max="16384" width="11.453125" style="3" hidden="1"/>
  </cols>
  <sheetData>
    <row r="1" spans="1:8" ht="15" customHeight="1" x14ac:dyDescent="0.2">
      <c r="B1" s="114" t="s">
        <v>50</v>
      </c>
      <c r="C1" s="115"/>
      <c r="D1" s="115"/>
      <c r="E1" s="116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18" customFormat="1" ht="10.5" x14ac:dyDescent="0.25">
      <c r="A4" s="117" t="s">
        <v>33</v>
      </c>
    </row>
    <row r="5" spans="1:8" s="118" customFormat="1" ht="39.9" customHeight="1" x14ac:dyDescent="0.2">
      <c r="A5" s="191" t="s">
        <v>34</v>
      </c>
      <c r="B5" s="191"/>
      <c r="C5" s="191"/>
      <c r="D5" s="191"/>
      <c r="E5" s="191"/>
      <c r="H5" s="119"/>
    </row>
    <row r="6" spans="1:8" s="118" customFormat="1" x14ac:dyDescent="0.2">
      <c r="A6" s="120"/>
      <c r="B6" s="120"/>
      <c r="C6" s="120"/>
      <c r="D6" s="120"/>
      <c r="H6" s="119"/>
    </row>
    <row r="7" spans="1:8" s="118" customFormat="1" ht="13" x14ac:dyDescent="0.3">
      <c r="A7" s="119" t="s">
        <v>35</v>
      </c>
      <c r="B7" s="119"/>
      <c r="C7" s="119"/>
      <c r="D7" s="119"/>
    </row>
    <row r="8" spans="1:8" s="118" customFormat="1" x14ac:dyDescent="0.2">
      <c r="A8" s="119"/>
      <c r="B8" s="119"/>
      <c r="C8" s="119"/>
      <c r="D8" s="119"/>
    </row>
    <row r="9" spans="1:8" s="118" customFormat="1" ht="10.5" x14ac:dyDescent="0.25">
      <c r="A9" s="133" t="s">
        <v>123</v>
      </c>
      <c r="B9" s="119"/>
      <c r="C9" s="119"/>
      <c r="D9" s="119"/>
    </row>
    <row r="10" spans="1:8" s="118" customFormat="1" ht="26.15" customHeight="1" x14ac:dyDescent="0.2">
      <c r="A10" s="121" t="s">
        <v>592</v>
      </c>
      <c r="B10" s="192" t="s">
        <v>36</v>
      </c>
      <c r="C10" s="192"/>
      <c r="D10" s="192"/>
      <c r="E10" s="192"/>
    </row>
    <row r="11" spans="1:8" s="118" customFormat="1" ht="12.9" customHeight="1" x14ac:dyDescent="0.2">
      <c r="A11" s="122" t="s">
        <v>593</v>
      </c>
      <c r="B11" s="123" t="s">
        <v>37</v>
      </c>
      <c r="C11" s="123"/>
      <c r="D11" s="123"/>
      <c r="E11" s="123"/>
    </row>
    <row r="12" spans="1:8" s="118" customFormat="1" ht="26.15" customHeight="1" x14ac:dyDescent="0.2">
      <c r="A12" s="122" t="s">
        <v>594</v>
      </c>
      <c r="B12" s="192" t="s">
        <v>38</v>
      </c>
      <c r="C12" s="192"/>
      <c r="D12" s="192"/>
      <c r="E12" s="192"/>
    </row>
    <row r="13" spans="1:8" s="118" customFormat="1" ht="26.15" customHeight="1" x14ac:dyDescent="0.2">
      <c r="A13" s="122" t="s">
        <v>595</v>
      </c>
      <c r="B13" s="192" t="s">
        <v>39</v>
      </c>
      <c r="C13" s="192"/>
      <c r="D13" s="192"/>
      <c r="E13" s="192"/>
    </row>
    <row r="14" spans="1:8" s="118" customFormat="1" ht="11.25" customHeight="1" x14ac:dyDescent="0.2">
      <c r="A14" s="124"/>
      <c r="B14" s="125"/>
      <c r="C14" s="125"/>
      <c r="D14" s="125"/>
      <c r="E14" s="125"/>
    </row>
    <row r="15" spans="1:8" s="118" customFormat="1" ht="39" customHeight="1" x14ac:dyDescent="0.2">
      <c r="A15" s="121" t="s">
        <v>596</v>
      </c>
      <c r="B15" s="123" t="s">
        <v>40</v>
      </c>
    </row>
    <row r="16" spans="1:8" s="118" customFormat="1" ht="12.9" customHeight="1" x14ac:dyDescent="0.2">
      <c r="A16" s="122" t="s">
        <v>597</v>
      </c>
    </row>
    <row r="17" spans="1:4" s="118" customFormat="1" ht="12.9" customHeight="1" x14ac:dyDescent="0.2">
      <c r="A17" s="123"/>
    </row>
    <row r="18" spans="1:4" s="118" customFormat="1" ht="12.9" customHeight="1" x14ac:dyDescent="0.25">
      <c r="A18" s="133" t="s">
        <v>95</v>
      </c>
    </row>
    <row r="19" spans="1:4" s="118" customFormat="1" ht="12.9" customHeight="1" x14ac:dyDescent="0.2">
      <c r="A19" s="126" t="s">
        <v>598</v>
      </c>
    </row>
    <row r="20" spans="1:4" s="118" customFormat="1" ht="12.9" customHeight="1" x14ac:dyDescent="0.2">
      <c r="A20" s="126" t="s">
        <v>599</v>
      </c>
    </row>
    <row r="21" spans="1:4" s="118" customFormat="1" x14ac:dyDescent="0.2">
      <c r="A21" s="119"/>
    </row>
    <row r="22" spans="1:4" s="118" customFormat="1" x14ac:dyDescent="0.2">
      <c r="A22" s="119" t="s">
        <v>516</v>
      </c>
      <c r="B22" s="119"/>
      <c r="C22" s="119"/>
      <c r="D22" s="119"/>
    </row>
    <row r="23" spans="1:4" s="118" customFormat="1" x14ac:dyDescent="0.2">
      <c r="A23" s="119" t="s">
        <v>517</v>
      </c>
      <c r="B23" s="119"/>
      <c r="C23" s="119"/>
      <c r="D23" s="119"/>
    </row>
    <row r="24" spans="1:4" s="118" customFormat="1" x14ac:dyDescent="0.2">
      <c r="A24" s="119" t="s">
        <v>518</v>
      </c>
      <c r="B24" s="119"/>
      <c r="C24" s="119"/>
      <c r="D24" s="119"/>
    </row>
    <row r="25" spans="1:4" s="118" customFormat="1" x14ac:dyDescent="0.2">
      <c r="A25" s="119" t="s">
        <v>519</v>
      </c>
      <c r="B25" s="119"/>
      <c r="C25" s="119"/>
      <c r="D25" s="119"/>
    </row>
    <row r="26" spans="1:4" s="118" customFormat="1" x14ac:dyDescent="0.2">
      <c r="A26" s="119" t="s">
        <v>520</v>
      </c>
      <c r="B26" s="119"/>
      <c r="C26" s="119"/>
      <c r="D26" s="119"/>
    </row>
    <row r="27" spans="1:4" s="118" customFormat="1" x14ac:dyDescent="0.2">
      <c r="A27" s="119"/>
      <c r="B27" s="119"/>
      <c r="C27" s="119"/>
      <c r="D27" s="119"/>
    </row>
    <row r="28" spans="1:4" s="118" customFormat="1" ht="11.5" x14ac:dyDescent="0.25">
      <c r="A28" s="124" t="s">
        <v>96</v>
      </c>
      <c r="B28" s="119"/>
      <c r="C28" s="119"/>
      <c r="D28" s="119"/>
    </row>
    <row r="29" spans="1:4" s="118" customFormat="1" x14ac:dyDescent="0.2">
      <c r="A29" s="119"/>
      <c r="B29" s="119"/>
      <c r="C29" s="119"/>
      <c r="D29" s="11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purl.oclc.org/ooxml/officeDocument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EEEB8F14-A47D-4D36-8D7C-4817609164E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2023-04-28T06:31:28Z</cp:lastPrinted>
  <dcterms:created xsi:type="dcterms:W3CDTF">2012-12-11T20:36:24Z</dcterms:created>
  <dcterms:modified xsi:type="dcterms:W3CDTF">2023-04-28T06:31:55Z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0x010100EA877482073C494DB65515C3369AA0B4</vt:lpwstr>
  </property>
</Properties>
</file>